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2-LEY DE INGRESOS Y PRESUPUESTO DE EGRESOS 2025\"/>
    </mc:Choice>
  </mc:AlternateContent>
  <xr:revisionPtr revIDLastSave="0" documentId="8_{8EEDD802-6902-49F2-94ED-DDD624553919}" xr6:coauthVersionLast="47" xr6:coauthVersionMax="47" xr10:uidLastSave="{00000000-0000-0000-0000-000000000000}"/>
  <bookViews>
    <workbookView xWindow="-103" yWindow="-103" windowWidth="33120" windowHeight="18000" activeTab="1" xr2:uid="{00000000-000D-0000-FFFF-FFFF00000000}"/>
  </bookViews>
  <sheets>
    <sheet name="IMPLAN MINISTRACIONES 2024" sheetId="1" r:id="rId1"/>
    <sheet name="IMPLAN MINISTRACIONES 2024 (2)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'IMPLAN MINISTRACIONES 2024'!$K$1:$K$122</definedName>
    <definedName name="_xlnm._FilterDatabase" localSheetId="1" hidden="1">'IMPLAN MINISTRACIONES 2024 (2)'!$K$1:$K$122</definedName>
    <definedName name="ACTIVIDADES" localSheetId="0">#REF!</definedName>
    <definedName name="ACTIVIDADES" localSheetId="1">#REF!</definedName>
    <definedName name="ACTIVIDADES">#REF!</definedName>
    <definedName name="COMPARATIVA">#REF!</definedName>
    <definedName name="COMPONENTES" localSheetId="0">#REF!</definedName>
    <definedName name="COMPONENTES" localSheetId="1">#REF!</definedName>
    <definedName name="COMPONENTES">#REF!</definedName>
    <definedName name="E1070D860">#REF!</definedName>
    <definedName name="LLLLLL">#REF!</definedName>
    <definedName name="MENSUAL">#REF!</definedName>
    <definedName name="PRORRATEO">#REF!</definedName>
    <definedName name="SUBSIDIO">#REF!</definedName>
    <definedName name="_xlnm.Print_Titles" localSheetId="0">'IMPLAN MINISTRACIONES 2024'!$3:$4</definedName>
    <definedName name="_xlnm.Print_Titles" localSheetId="1">'IMPLAN MINISTRACIONES 2024 (2)'!$3:$4</definedName>
    <definedName name="UNIDADES" localSheetId="0">#REF!</definedName>
    <definedName name="UNIDADES" localSheetId="1">#REF!</definedName>
    <definedName name="Unidad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64" i="2" l="1"/>
  <c r="AD63" i="2"/>
  <c r="AD62" i="2"/>
  <c r="AD60" i="2"/>
  <c r="AD59" i="2"/>
  <c r="AD56" i="2"/>
  <c r="AD54" i="2"/>
  <c r="AD51" i="2"/>
  <c r="AD50" i="2"/>
  <c r="AD49" i="2"/>
  <c r="AD47" i="2"/>
  <c r="AD46" i="2"/>
  <c r="AD45" i="2"/>
  <c r="AD43" i="2"/>
  <c r="AD42" i="2"/>
  <c r="AD38" i="2"/>
  <c r="AD37" i="2"/>
  <c r="AD36" i="2"/>
  <c r="AD34" i="2"/>
  <c r="AD33" i="2"/>
  <c r="AD30" i="2"/>
  <c r="AD29" i="2"/>
  <c r="AD28" i="2"/>
  <c r="AD21" i="2"/>
  <c r="AD20" i="2"/>
  <c r="AD19" i="2"/>
  <c r="AD18" i="2"/>
  <c r="AD13" i="2"/>
  <c r="AC43" i="2"/>
  <c r="AC42" i="2"/>
  <c r="AC41" i="2"/>
  <c r="AD41" i="2" s="1"/>
  <c r="AC38" i="2"/>
  <c r="AC37" i="2"/>
  <c r="AC36" i="2"/>
  <c r="AC34" i="2"/>
  <c r="AC33" i="2"/>
  <c r="AC32" i="2"/>
  <c r="AD32" i="2" s="1"/>
  <c r="AC30" i="2"/>
  <c r="AC29" i="2"/>
  <c r="AC28" i="2"/>
  <c r="AC25" i="2"/>
  <c r="AC24" i="2"/>
  <c r="AC23" i="2"/>
  <c r="AC21" i="2"/>
  <c r="AC20" i="2"/>
  <c r="AC19" i="2"/>
  <c r="AC18" i="2"/>
  <c r="AC17" i="2"/>
  <c r="AD17" i="2" s="1"/>
  <c r="AC13" i="2"/>
  <c r="P12" i="2"/>
  <c r="AC55" i="2" l="1"/>
  <c r="AD55" i="2" s="1"/>
  <c r="AC54" i="2"/>
  <c r="P19" i="2" l="1"/>
  <c r="N8" i="2"/>
  <c r="N7" i="2" s="1"/>
  <c r="O67" i="2" l="1"/>
  <c r="AB64" i="2"/>
  <c r="AA64" i="2"/>
  <c r="Z64" i="2"/>
  <c r="Y64" i="2"/>
  <c r="X64" i="2"/>
  <c r="W64" i="2"/>
  <c r="V64" i="2"/>
  <c r="U64" i="2"/>
  <c r="U61" i="2" s="1"/>
  <c r="T64" i="2"/>
  <c r="T61" i="2" s="1"/>
  <c r="S64" i="2"/>
  <c r="S61" i="2" s="1"/>
  <c r="R64" i="2"/>
  <c r="R61" i="2" s="1"/>
  <c r="Q64" i="2"/>
  <c r="O64" i="2"/>
  <c r="P64" i="2" s="1"/>
  <c r="AB63" i="2"/>
  <c r="AA63" i="2"/>
  <c r="Z63" i="2"/>
  <c r="Y63" i="2"/>
  <c r="X63" i="2"/>
  <c r="W63" i="2"/>
  <c r="V63" i="2"/>
  <c r="P63" i="2"/>
  <c r="AB62" i="2"/>
  <c r="AA62" i="2"/>
  <c r="Z62" i="2"/>
  <c r="Y62" i="2"/>
  <c r="X62" i="2"/>
  <c r="W62" i="2"/>
  <c r="V62" i="2"/>
  <c r="P62" i="2"/>
  <c r="AB60" i="2"/>
  <c r="AA60" i="2"/>
  <c r="Z60" i="2"/>
  <c r="Y60" i="2"/>
  <c r="X60" i="2"/>
  <c r="W60" i="2"/>
  <c r="V60" i="2"/>
  <c r="U60" i="2"/>
  <c r="T60" i="2"/>
  <c r="T57" i="2" s="1"/>
  <c r="S60" i="2"/>
  <c r="S57" i="2" s="1"/>
  <c r="R60" i="2"/>
  <c r="R57" i="2" s="1"/>
  <c r="Q60" i="2"/>
  <c r="P60" i="2"/>
  <c r="AB59" i="2"/>
  <c r="AA59" i="2"/>
  <c r="Z59" i="2"/>
  <c r="Y59" i="2"/>
  <c r="X59" i="2"/>
  <c r="W59" i="2"/>
  <c r="V59" i="2"/>
  <c r="U59" i="2"/>
  <c r="P59" i="2"/>
  <c r="AB58" i="2"/>
  <c r="AA58" i="2"/>
  <c r="Z58" i="2"/>
  <c r="Y58" i="2"/>
  <c r="X58" i="2"/>
  <c r="W58" i="2"/>
  <c r="V58" i="2"/>
  <c r="U58" i="2"/>
  <c r="P58" i="2"/>
  <c r="AB56" i="2"/>
  <c r="AB53" i="2" s="1"/>
  <c r="AA56" i="2"/>
  <c r="AA53" i="2" s="1"/>
  <c r="Z56" i="2"/>
  <c r="Z53" i="2" s="1"/>
  <c r="Y56" i="2"/>
  <c r="Y53" i="2" s="1"/>
  <c r="X56" i="2"/>
  <c r="W56" i="2"/>
  <c r="W53" i="2" s="1"/>
  <c r="V56" i="2"/>
  <c r="V53" i="2" s="1"/>
  <c r="U56" i="2"/>
  <c r="U53" i="2" s="1"/>
  <c r="T56" i="2"/>
  <c r="T53" i="2" s="1"/>
  <c r="S56" i="2"/>
  <c r="S53" i="2" s="1"/>
  <c r="R56" i="2"/>
  <c r="R53" i="2" s="1"/>
  <c r="Q56" i="2"/>
  <c r="P54" i="2"/>
  <c r="AB51" i="2"/>
  <c r="AA51" i="2"/>
  <c r="AA48" i="2" s="1"/>
  <c r="Z51" i="2"/>
  <c r="Z48" i="2" s="1"/>
  <c r="Y51" i="2"/>
  <c r="Y48" i="2" s="1"/>
  <c r="X51" i="2"/>
  <c r="X48" i="2" s="1"/>
  <c r="W51" i="2"/>
  <c r="W48" i="2" s="1"/>
  <c r="V51" i="2"/>
  <c r="V48" i="2" s="1"/>
  <c r="U51" i="2"/>
  <c r="U48" i="2" s="1"/>
  <c r="T51" i="2"/>
  <c r="T48" i="2" s="1"/>
  <c r="S51" i="2"/>
  <c r="R51" i="2"/>
  <c r="R48" i="2" s="1"/>
  <c r="Q51" i="2"/>
  <c r="Q48" i="2" s="1"/>
  <c r="P51" i="2"/>
  <c r="AB50" i="2"/>
  <c r="AC50" i="2" s="1"/>
  <c r="P50" i="2"/>
  <c r="AB49" i="2"/>
  <c r="AC49" i="2" s="1"/>
  <c r="AB47" i="2"/>
  <c r="AA47" i="2"/>
  <c r="Z47" i="2"/>
  <c r="Y47" i="2"/>
  <c r="X47" i="2"/>
  <c r="W47" i="2"/>
  <c r="V47" i="2"/>
  <c r="U47" i="2"/>
  <c r="U44" i="2" s="1"/>
  <c r="T47" i="2"/>
  <c r="T44" i="2" s="1"/>
  <c r="S47" i="2"/>
  <c r="S44" i="2" s="1"/>
  <c r="R47" i="2"/>
  <c r="R44" i="2" s="1"/>
  <c r="Q47" i="2"/>
  <c r="P47" i="2"/>
  <c r="AB46" i="2"/>
  <c r="AA46" i="2"/>
  <c r="Z46" i="2"/>
  <c r="Y46" i="2"/>
  <c r="X46" i="2"/>
  <c r="W46" i="2"/>
  <c r="V46" i="2"/>
  <c r="P46" i="2"/>
  <c r="AB45" i="2"/>
  <c r="AA45" i="2"/>
  <c r="Z45" i="2"/>
  <c r="Y45" i="2"/>
  <c r="X45" i="2"/>
  <c r="W45" i="2"/>
  <c r="V45" i="2"/>
  <c r="P45" i="2"/>
  <c r="AB43" i="2"/>
  <c r="AA43" i="2"/>
  <c r="Z43" i="2"/>
  <c r="Y43" i="2"/>
  <c r="X43" i="2"/>
  <c r="W43" i="2"/>
  <c r="V43" i="2"/>
  <c r="U43" i="2"/>
  <c r="T43" i="2"/>
  <c r="T40" i="2" s="1"/>
  <c r="S43" i="2"/>
  <c r="R43" i="2"/>
  <c r="Q43" i="2"/>
  <c r="P43" i="2"/>
  <c r="AB42" i="2"/>
  <c r="AA42" i="2"/>
  <c r="Z42" i="2"/>
  <c r="Y42" i="2"/>
  <c r="X42" i="2"/>
  <c r="W42" i="2"/>
  <c r="V42" i="2"/>
  <c r="U42" i="2"/>
  <c r="R42" i="2"/>
  <c r="Q42" i="2"/>
  <c r="P42" i="2"/>
  <c r="AB41" i="2"/>
  <c r="AA41" i="2"/>
  <c r="Z41" i="2"/>
  <c r="Y41" i="2"/>
  <c r="X41" i="2"/>
  <c r="W41" i="2"/>
  <c r="V41" i="2"/>
  <c r="U41" i="2"/>
  <c r="S40" i="2"/>
  <c r="R41" i="2"/>
  <c r="Q41" i="2"/>
  <c r="P41" i="2"/>
  <c r="AB38" i="2"/>
  <c r="AA38" i="2"/>
  <c r="Z38" i="2"/>
  <c r="Y38" i="2"/>
  <c r="X38" i="2"/>
  <c r="V38" i="2"/>
  <c r="U38" i="2"/>
  <c r="U35" i="2" s="1"/>
  <c r="T38" i="2"/>
  <c r="S38" i="2"/>
  <c r="R38" i="2"/>
  <c r="Q38" i="2"/>
  <c r="P38" i="2"/>
  <c r="AB37" i="2"/>
  <c r="AA37" i="2"/>
  <c r="Z37" i="2"/>
  <c r="Y37" i="2"/>
  <c r="X37" i="2"/>
  <c r="V37" i="2"/>
  <c r="P37" i="2"/>
  <c r="AB36" i="2"/>
  <c r="AA36" i="2"/>
  <c r="Z36" i="2"/>
  <c r="Y36" i="2"/>
  <c r="X36" i="2"/>
  <c r="V36" i="2"/>
  <c r="T36" i="2"/>
  <c r="T35" i="2" s="1"/>
  <c r="S36" i="2"/>
  <c r="R36" i="2"/>
  <c r="P36" i="2"/>
  <c r="P35" i="2" s="1"/>
  <c r="AA34" i="2"/>
  <c r="Z34" i="2"/>
  <c r="Y34" i="2"/>
  <c r="X34" i="2"/>
  <c r="W34" i="2"/>
  <c r="V34" i="2"/>
  <c r="U34" i="2"/>
  <c r="T34" i="2"/>
  <c r="S34" i="2"/>
  <c r="R34" i="2"/>
  <c r="Q34" i="2"/>
  <c r="P34" i="2"/>
  <c r="AB33" i="2"/>
  <c r="AA33" i="2"/>
  <c r="Z33" i="2"/>
  <c r="Y33" i="2"/>
  <c r="X33" i="2"/>
  <c r="W33" i="2"/>
  <c r="U33" i="2"/>
  <c r="T33" i="2"/>
  <c r="S33" i="2"/>
  <c r="R33" i="2"/>
  <c r="P33" i="2"/>
  <c r="AB32" i="2"/>
  <c r="AA32" i="2"/>
  <c r="Z32" i="2"/>
  <c r="Y32" i="2"/>
  <c r="X32" i="2"/>
  <c r="W32" i="2"/>
  <c r="U32" i="2"/>
  <c r="T32" i="2"/>
  <c r="S32" i="2"/>
  <c r="R32" i="2"/>
  <c r="P32" i="2"/>
  <c r="P30" i="2"/>
  <c r="AB29" i="2"/>
  <c r="AA29" i="2"/>
  <c r="Z29" i="2"/>
  <c r="Y29" i="2"/>
  <c r="X29" i="2"/>
  <c r="W29" i="2"/>
  <c r="V29" i="2"/>
  <c r="U27" i="2"/>
  <c r="R29" i="2"/>
  <c r="AB28" i="2"/>
  <c r="AA28" i="2"/>
  <c r="Z28" i="2"/>
  <c r="Y28" i="2"/>
  <c r="X28" i="2"/>
  <c r="W28" i="2"/>
  <c r="V28" i="2"/>
  <c r="T28" i="2"/>
  <c r="T27" i="2" s="1"/>
  <c r="S27" i="2"/>
  <c r="R28" i="2"/>
  <c r="P28" i="2"/>
  <c r="AB25" i="2"/>
  <c r="AA25" i="2"/>
  <c r="Z25" i="2"/>
  <c r="Y25" i="2"/>
  <c r="X25" i="2"/>
  <c r="W25" i="2"/>
  <c r="V25" i="2"/>
  <c r="U25" i="2"/>
  <c r="U22" i="2" s="1"/>
  <c r="T25" i="2"/>
  <c r="T22" i="2" s="1"/>
  <c r="S25" i="2"/>
  <c r="S22" i="2" s="1"/>
  <c r="Q25" i="2"/>
  <c r="AB24" i="2"/>
  <c r="AA24" i="2"/>
  <c r="Z24" i="2"/>
  <c r="Y24" i="2"/>
  <c r="X24" i="2"/>
  <c r="W24" i="2"/>
  <c r="V24" i="2"/>
  <c r="Q24" i="2"/>
  <c r="P24" i="2"/>
  <c r="AB23" i="2"/>
  <c r="AA23" i="2"/>
  <c r="Z23" i="2"/>
  <c r="Y23" i="2"/>
  <c r="X23" i="2"/>
  <c r="W23" i="2"/>
  <c r="V23" i="2"/>
  <c r="Q23" i="2"/>
  <c r="P23" i="2"/>
  <c r="AB21" i="2"/>
  <c r="AA21" i="2"/>
  <c r="Z21" i="2"/>
  <c r="Y21" i="2"/>
  <c r="X21" i="2"/>
  <c r="W21" i="2"/>
  <c r="V21" i="2"/>
  <c r="U21" i="2"/>
  <c r="T21" i="2"/>
  <c r="S21" i="2"/>
  <c r="R21" i="2"/>
  <c r="Q21" i="2"/>
  <c r="P20" i="2"/>
  <c r="P18" i="2"/>
  <c r="AA19" i="1"/>
  <c r="AA20" i="1"/>
  <c r="R17" i="1"/>
  <c r="Q25" i="1"/>
  <c r="R25" i="1"/>
  <c r="O17" i="1"/>
  <c r="AA17" i="1" s="1"/>
  <c r="Q36" i="1"/>
  <c r="R36" i="1"/>
  <c r="S58" i="1"/>
  <c r="T58" i="1"/>
  <c r="U58" i="1"/>
  <c r="V58" i="1"/>
  <c r="W58" i="1"/>
  <c r="S59" i="1"/>
  <c r="T59" i="1"/>
  <c r="U59" i="1"/>
  <c r="V59" i="1"/>
  <c r="W59" i="1"/>
  <c r="V62" i="1"/>
  <c r="W62" i="1"/>
  <c r="X62" i="1"/>
  <c r="V63" i="1"/>
  <c r="W63" i="1"/>
  <c r="X63" i="1"/>
  <c r="T62" i="1"/>
  <c r="U62" i="1"/>
  <c r="T63" i="1"/>
  <c r="U63" i="1"/>
  <c r="N63" i="1"/>
  <c r="N62" i="1"/>
  <c r="N59" i="1"/>
  <c r="N58" i="1"/>
  <c r="N55" i="1"/>
  <c r="N54" i="1"/>
  <c r="N50" i="1"/>
  <c r="N49" i="1"/>
  <c r="T45" i="1"/>
  <c r="T46" i="1"/>
  <c r="N46" i="1"/>
  <c r="N45" i="1"/>
  <c r="O41" i="1"/>
  <c r="P41" i="1"/>
  <c r="Q41" i="1"/>
  <c r="S41" i="1"/>
  <c r="T41" i="1"/>
  <c r="O42" i="1"/>
  <c r="P42" i="1"/>
  <c r="S42" i="1"/>
  <c r="T42" i="1"/>
  <c r="N42" i="1"/>
  <c r="N41" i="1"/>
  <c r="P36" i="1"/>
  <c r="T36" i="1"/>
  <c r="U36" i="1"/>
  <c r="V36" i="1"/>
  <c r="T37" i="1"/>
  <c r="U37" i="1"/>
  <c r="V37" i="1"/>
  <c r="N37" i="1"/>
  <c r="N36" i="1"/>
  <c r="O32" i="1"/>
  <c r="P32" i="1"/>
  <c r="Q32" i="1"/>
  <c r="R32" i="1"/>
  <c r="S32" i="1"/>
  <c r="T32" i="1"/>
  <c r="U32" i="1"/>
  <c r="V32" i="1"/>
  <c r="O33" i="1"/>
  <c r="P33" i="1"/>
  <c r="Q33" i="1"/>
  <c r="R33" i="1"/>
  <c r="S33" i="1"/>
  <c r="T33" i="1"/>
  <c r="U33" i="1"/>
  <c r="V33" i="1"/>
  <c r="N33" i="1"/>
  <c r="N32" i="1"/>
  <c r="O28" i="1"/>
  <c r="P28" i="1"/>
  <c r="Q28" i="1"/>
  <c r="R28" i="1"/>
  <c r="T28" i="1"/>
  <c r="U28" i="1"/>
  <c r="V28" i="1"/>
  <c r="W28" i="1"/>
  <c r="X28" i="1"/>
  <c r="Y28" i="1"/>
  <c r="O29" i="1"/>
  <c r="P29" i="1"/>
  <c r="S29" i="1"/>
  <c r="T29" i="1"/>
  <c r="U29" i="1"/>
  <c r="V29" i="1"/>
  <c r="W29" i="1"/>
  <c r="X29" i="1"/>
  <c r="Y29" i="1"/>
  <c r="N29" i="1"/>
  <c r="N28" i="1"/>
  <c r="N30" i="1"/>
  <c r="N25" i="1"/>
  <c r="P25" i="1" s="1"/>
  <c r="N24" i="1"/>
  <c r="N23" i="1"/>
  <c r="P17" i="1"/>
  <c r="Q17" i="1"/>
  <c r="T17" i="1"/>
  <c r="U17" i="1"/>
  <c r="V17" i="1"/>
  <c r="W17" i="1"/>
  <c r="X17" i="1"/>
  <c r="Y17" i="1"/>
  <c r="Z17" i="1"/>
  <c r="P18" i="1"/>
  <c r="S18" i="1"/>
  <c r="U18" i="1"/>
  <c r="V18" i="1"/>
  <c r="W18" i="1"/>
  <c r="X18" i="1"/>
  <c r="Y18" i="1"/>
  <c r="Z18" i="1"/>
  <c r="N20" i="1"/>
  <c r="O21" i="1"/>
  <c r="P21" i="1"/>
  <c r="Q21" i="1"/>
  <c r="R21" i="1"/>
  <c r="S21" i="1"/>
  <c r="T21" i="1"/>
  <c r="U21" i="1"/>
  <c r="V21" i="1"/>
  <c r="W21" i="1"/>
  <c r="X21" i="1"/>
  <c r="Y21" i="1"/>
  <c r="Z21" i="1"/>
  <c r="N18" i="1"/>
  <c r="N17" i="1"/>
  <c r="O12" i="1"/>
  <c r="P12" i="1"/>
  <c r="Q12" i="1"/>
  <c r="R12" i="1"/>
  <c r="S12" i="1"/>
  <c r="T12" i="1"/>
  <c r="U12" i="1"/>
  <c r="V12" i="1"/>
  <c r="W12" i="1"/>
  <c r="X12" i="1"/>
  <c r="Y12" i="1"/>
  <c r="Z12" i="1"/>
  <c r="O13" i="1"/>
  <c r="P13" i="1"/>
  <c r="Q13" i="1"/>
  <c r="R13" i="1"/>
  <c r="S13" i="1"/>
  <c r="T13" i="1"/>
  <c r="U13" i="1"/>
  <c r="V13" i="1"/>
  <c r="W13" i="1"/>
  <c r="X13" i="1"/>
  <c r="Y13" i="1"/>
  <c r="Z13" i="1"/>
  <c r="N13" i="1"/>
  <c r="N12" i="1"/>
  <c r="O14" i="2" l="1"/>
  <c r="P13" i="2"/>
  <c r="AC47" i="2"/>
  <c r="AC59" i="2"/>
  <c r="AA21" i="1"/>
  <c r="P40" i="2"/>
  <c r="AC63" i="2"/>
  <c r="P29" i="2"/>
  <c r="P27" i="2" s="1"/>
  <c r="Q40" i="2"/>
  <c r="P21" i="2"/>
  <c r="P55" i="2"/>
  <c r="P53" i="2" s="1"/>
  <c r="P56" i="2"/>
  <c r="P25" i="2"/>
  <c r="P22" i="2" s="1"/>
  <c r="Q57" i="2"/>
  <c r="AC60" i="2"/>
  <c r="P44" i="2"/>
  <c r="AC64" i="2"/>
  <c r="AA18" i="1"/>
  <c r="P17" i="2"/>
  <c r="AC45" i="2"/>
  <c r="P49" i="2"/>
  <c r="P48" i="2" s="1"/>
  <c r="AD23" i="2"/>
  <c r="Q35" i="2"/>
  <c r="AC46" i="2"/>
  <c r="AC58" i="2"/>
  <c r="AD58" i="2" s="1"/>
  <c r="P11" i="2"/>
  <c r="Q53" i="2"/>
  <c r="AC56" i="2"/>
  <c r="P31" i="2"/>
  <c r="P61" i="2"/>
  <c r="AC12" i="2"/>
  <c r="AD12" i="2" s="1"/>
  <c r="AC31" i="2"/>
  <c r="AC51" i="2"/>
  <c r="P57" i="2"/>
  <c r="AC62" i="2"/>
  <c r="O48" i="2"/>
  <c r="Z11" i="2"/>
  <c r="Y11" i="2"/>
  <c r="Q16" i="2"/>
  <c r="S16" i="2"/>
  <c r="S15" i="2" s="1"/>
  <c r="S31" i="2"/>
  <c r="AB11" i="2"/>
  <c r="W35" i="2"/>
  <c r="AA16" i="2"/>
  <c r="V22" i="2"/>
  <c r="Y35" i="2"/>
  <c r="S14" i="2"/>
  <c r="X31" i="2"/>
  <c r="S35" i="2"/>
  <c r="S26" i="2" s="1"/>
  <c r="Z31" i="2"/>
  <c r="W22" i="2"/>
  <c r="Z22" i="2"/>
  <c r="AB27" i="2"/>
  <c r="AA31" i="2"/>
  <c r="Z35" i="2"/>
  <c r="AA35" i="2"/>
  <c r="T31" i="2"/>
  <c r="T26" i="2" s="1"/>
  <c r="Q14" i="2"/>
  <c r="R14" i="2"/>
  <c r="AA14" i="2"/>
  <c r="X11" i="2"/>
  <c r="V35" i="2"/>
  <c r="O53" i="2"/>
  <c r="AA11" i="2"/>
  <c r="Q31" i="2"/>
  <c r="R31" i="2"/>
  <c r="AD31" i="2"/>
  <c r="V31" i="2"/>
  <c r="W31" i="2"/>
  <c r="AA61" i="2"/>
  <c r="AB61" i="2"/>
  <c r="Y31" i="2"/>
  <c r="AB31" i="2"/>
  <c r="X22" i="2"/>
  <c r="Z27" i="2"/>
  <c r="Y22" i="2"/>
  <c r="AA27" i="2"/>
  <c r="AB14" i="2"/>
  <c r="AA22" i="2"/>
  <c r="R27" i="2"/>
  <c r="R16" i="2"/>
  <c r="AB48" i="2"/>
  <c r="R40" i="2"/>
  <c r="R39" i="2" s="1"/>
  <c r="O16" i="2"/>
  <c r="AB22" i="2"/>
  <c r="T11" i="2"/>
  <c r="U11" i="2"/>
  <c r="V11" i="2"/>
  <c r="Y16" i="2"/>
  <c r="W11" i="2"/>
  <c r="Z16" i="2"/>
  <c r="Q44" i="2"/>
  <c r="AB35" i="2"/>
  <c r="W27" i="2"/>
  <c r="X27" i="2"/>
  <c r="AA57" i="2"/>
  <c r="AA52" i="2" s="1"/>
  <c r="V16" i="2"/>
  <c r="X40" i="2"/>
  <c r="X39" i="2" s="1"/>
  <c r="Q61" i="2"/>
  <c r="U14" i="2"/>
  <c r="Z44" i="2"/>
  <c r="Y14" i="2"/>
  <c r="V44" i="2"/>
  <c r="T16" i="2"/>
  <c r="T15" i="2" s="1"/>
  <c r="Q52" i="2"/>
  <c r="T52" i="2"/>
  <c r="AB40" i="2"/>
  <c r="V27" i="2"/>
  <c r="Q11" i="2"/>
  <c r="U16" i="2"/>
  <c r="U15" i="2" s="1"/>
  <c r="AA44" i="2"/>
  <c r="Y57" i="2"/>
  <c r="X61" i="2"/>
  <c r="R35" i="2"/>
  <c r="AB44" i="2"/>
  <c r="Z14" i="2"/>
  <c r="X44" i="2"/>
  <c r="T39" i="2"/>
  <c r="Y61" i="2"/>
  <c r="W16" i="2"/>
  <c r="X16" i="2"/>
  <c r="Y40" i="2"/>
  <c r="Y39" i="2" s="1"/>
  <c r="R52" i="2"/>
  <c r="Z40" i="2"/>
  <c r="S52" i="2"/>
  <c r="AA40" i="2"/>
  <c r="O11" i="2"/>
  <c r="R11" i="2"/>
  <c r="S11" i="2"/>
  <c r="T14" i="2"/>
  <c r="U40" i="2"/>
  <c r="U39" i="2" s="1"/>
  <c r="V14" i="2"/>
  <c r="O22" i="2"/>
  <c r="W14" i="2"/>
  <c r="V57" i="2"/>
  <c r="X14" i="2"/>
  <c r="O27" i="2"/>
  <c r="W57" i="2"/>
  <c r="Q27" i="2"/>
  <c r="X57" i="2"/>
  <c r="AB16" i="2"/>
  <c r="O44" i="2"/>
  <c r="O40" i="2"/>
  <c r="W44" i="2"/>
  <c r="W61" i="2"/>
  <c r="O31" i="2"/>
  <c r="Z61" i="2"/>
  <c r="S48" i="2"/>
  <c r="S39" i="2" s="1"/>
  <c r="V61" i="2"/>
  <c r="U31" i="2"/>
  <c r="U26" i="2" s="1"/>
  <c r="V40" i="2"/>
  <c r="W40" i="2"/>
  <c r="Z57" i="2"/>
  <c r="Z52" i="2" s="1"/>
  <c r="AB57" i="2"/>
  <c r="AB52" i="2" s="1"/>
  <c r="O61" i="2"/>
  <c r="X53" i="2"/>
  <c r="AD24" i="2"/>
  <c r="Y27" i="2"/>
  <c r="X35" i="2"/>
  <c r="Y44" i="2"/>
  <c r="O57" i="2"/>
  <c r="R25" i="2"/>
  <c r="R22" i="2" s="1"/>
  <c r="U57" i="2"/>
  <c r="U52" i="2" s="1"/>
  <c r="O35" i="2"/>
  <c r="Q22" i="2"/>
  <c r="Z49" i="1"/>
  <c r="Z50" i="1"/>
  <c r="S35" i="1"/>
  <c r="W36" i="1"/>
  <c r="X36" i="1"/>
  <c r="W37" i="1"/>
  <c r="X37" i="1"/>
  <c r="W32" i="1"/>
  <c r="X32" i="1"/>
  <c r="Y32" i="1"/>
  <c r="Z32" i="1"/>
  <c r="AA32" i="1"/>
  <c r="AB32" i="1"/>
  <c r="W33" i="1"/>
  <c r="X33" i="1"/>
  <c r="Y33" i="1"/>
  <c r="Z33" i="1"/>
  <c r="Z31" i="1" s="1"/>
  <c r="AA33" i="1"/>
  <c r="AB33" i="1"/>
  <c r="S27" i="1"/>
  <c r="Z28" i="1"/>
  <c r="AA28" i="1" s="1"/>
  <c r="AB28" i="1" s="1"/>
  <c r="R27" i="1"/>
  <c r="T27" i="1"/>
  <c r="W27" i="1"/>
  <c r="Y27" i="1"/>
  <c r="Z29" i="1"/>
  <c r="AA29" i="1" s="1"/>
  <c r="AB29" i="1" s="1"/>
  <c r="V27" i="1"/>
  <c r="X27" i="1"/>
  <c r="U27" i="1"/>
  <c r="Q11" i="1"/>
  <c r="X14" i="1"/>
  <c r="Z11" i="1"/>
  <c r="AA13" i="1"/>
  <c r="S14" i="1"/>
  <c r="N14" i="1"/>
  <c r="T14" i="1"/>
  <c r="U11" i="1"/>
  <c r="N67" i="1"/>
  <c r="N38" i="1"/>
  <c r="N34" i="1"/>
  <c r="Z14" i="1"/>
  <c r="X58" i="1"/>
  <c r="X59" i="1"/>
  <c r="N60" i="1"/>
  <c r="O40" i="1"/>
  <c r="U45" i="1"/>
  <c r="V45" i="1"/>
  <c r="U46" i="1"/>
  <c r="V46" i="1"/>
  <c r="U41" i="1"/>
  <c r="V41" i="1"/>
  <c r="W41" i="1"/>
  <c r="X41" i="1"/>
  <c r="Y41" i="1"/>
  <c r="Z41" i="1"/>
  <c r="U42" i="1"/>
  <c r="V42" i="1"/>
  <c r="W42" i="1"/>
  <c r="X42" i="1"/>
  <c r="Y42" i="1"/>
  <c r="Z42" i="1"/>
  <c r="O43" i="1"/>
  <c r="P43" i="1"/>
  <c r="P40" i="1" s="1"/>
  <c r="Q43" i="1"/>
  <c r="R43" i="1"/>
  <c r="S43" i="1"/>
  <c r="S40" i="1" s="1"/>
  <c r="T43" i="1"/>
  <c r="U43" i="1"/>
  <c r="V43" i="1"/>
  <c r="W43" i="1"/>
  <c r="X43" i="1"/>
  <c r="Y43" i="1"/>
  <c r="Z43" i="1"/>
  <c r="O38" i="1"/>
  <c r="P38" i="1"/>
  <c r="Q38" i="1"/>
  <c r="R38" i="1"/>
  <c r="R35" i="1" s="1"/>
  <c r="S38" i="1"/>
  <c r="T38" i="1"/>
  <c r="O34" i="1"/>
  <c r="P34" i="1"/>
  <c r="Q34" i="1"/>
  <c r="Q31" i="1" s="1"/>
  <c r="R34" i="1"/>
  <c r="S34" i="1"/>
  <c r="S31" i="1" s="1"/>
  <c r="T34" i="1"/>
  <c r="T31" i="1" s="1"/>
  <c r="O23" i="1"/>
  <c r="S22" i="1"/>
  <c r="T23" i="1"/>
  <c r="U23" i="1"/>
  <c r="V23" i="1"/>
  <c r="W23" i="1"/>
  <c r="X23" i="1"/>
  <c r="Y23" i="1"/>
  <c r="Z23" i="1"/>
  <c r="O24" i="1"/>
  <c r="T24" i="1"/>
  <c r="U24" i="1"/>
  <c r="V24" i="1"/>
  <c r="W24" i="1"/>
  <c r="X24" i="1"/>
  <c r="X22" i="1" s="1"/>
  <c r="Y24" i="1"/>
  <c r="Z24" i="1"/>
  <c r="O25" i="1"/>
  <c r="S25" i="1"/>
  <c r="T25" i="1"/>
  <c r="U25" i="1"/>
  <c r="V25" i="1"/>
  <c r="W25" i="1"/>
  <c r="X25" i="1"/>
  <c r="Y25" i="1"/>
  <c r="Z25" i="1"/>
  <c r="R16" i="1"/>
  <c r="Y16" i="1"/>
  <c r="V16" i="1"/>
  <c r="Z16" i="1"/>
  <c r="Q16" i="1"/>
  <c r="U16" i="1"/>
  <c r="S16" i="1"/>
  <c r="N21" i="1"/>
  <c r="V14" i="1"/>
  <c r="W16" i="1"/>
  <c r="AB19" i="1"/>
  <c r="AA30" i="1"/>
  <c r="U34" i="1"/>
  <c r="V34" i="1"/>
  <c r="W34" i="1"/>
  <c r="X34" i="1"/>
  <c r="Y34" i="1"/>
  <c r="Y36" i="1"/>
  <c r="Z36" i="1"/>
  <c r="Y37" i="1"/>
  <c r="Z37" i="1"/>
  <c r="V38" i="1"/>
  <c r="W38" i="1"/>
  <c r="X38" i="1"/>
  <c r="Y38" i="1"/>
  <c r="Z38" i="1"/>
  <c r="N43" i="1"/>
  <c r="W45" i="1"/>
  <c r="X45" i="1"/>
  <c r="Y45" i="1"/>
  <c r="Z45" i="1"/>
  <c r="W46" i="1"/>
  <c r="X46" i="1"/>
  <c r="Y46" i="1"/>
  <c r="Z46" i="1"/>
  <c r="N47" i="1"/>
  <c r="O47" i="1"/>
  <c r="P47" i="1"/>
  <c r="Q47" i="1"/>
  <c r="Q44" i="1" s="1"/>
  <c r="R47" i="1"/>
  <c r="S47" i="1"/>
  <c r="S44" i="1" s="1"/>
  <c r="T47" i="1"/>
  <c r="T44" i="1" s="1"/>
  <c r="U47" i="1"/>
  <c r="V47" i="1"/>
  <c r="W47" i="1"/>
  <c r="X47" i="1"/>
  <c r="Y47" i="1"/>
  <c r="Z47" i="1"/>
  <c r="N51" i="1"/>
  <c r="O51" i="1"/>
  <c r="P51" i="1"/>
  <c r="P48" i="1" s="1"/>
  <c r="Q51" i="1"/>
  <c r="Q48" i="1" s="1"/>
  <c r="R51" i="1"/>
  <c r="R48" i="1" s="1"/>
  <c r="S51" i="1"/>
  <c r="T51" i="1"/>
  <c r="U51" i="1"/>
  <c r="V51" i="1"/>
  <c r="V48" i="1" s="1"/>
  <c r="W51" i="1"/>
  <c r="X51" i="1"/>
  <c r="X48" i="1" s="1"/>
  <c r="Y51" i="1"/>
  <c r="Z51" i="1"/>
  <c r="N56" i="1"/>
  <c r="O56" i="1"/>
  <c r="P56" i="1"/>
  <c r="Q56" i="1"/>
  <c r="R56" i="1"/>
  <c r="S56" i="1"/>
  <c r="T56" i="1"/>
  <c r="U56" i="1"/>
  <c r="U53" i="1" s="1"/>
  <c r="V56" i="1"/>
  <c r="W56" i="1"/>
  <c r="X56" i="1"/>
  <c r="Y56" i="1"/>
  <c r="Z56" i="1"/>
  <c r="Y58" i="1"/>
  <c r="Z58" i="1"/>
  <c r="Y59" i="1"/>
  <c r="Z59" i="1"/>
  <c r="O60" i="1"/>
  <c r="P60" i="1"/>
  <c r="P57" i="1" s="1"/>
  <c r="Q60" i="1"/>
  <c r="Q57" i="1" s="1"/>
  <c r="R60" i="1"/>
  <c r="R57" i="1" s="1"/>
  <c r="S60" i="1"/>
  <c r="T60" i="1"/>
  <c r="T57" i="1" s="1"/>
  <c r="U60" i="1"/>
  <c r="V60" i="1"/>
  <c r="V57" i="1" s="1"/>
  <c r="W60" i="1"/>
  <c r="X60" i="1"/>
  <c r="Y60" i="1"/>
  <c r="Z60" i="1"/>
  <c r="W61" i="1"/>
  <c r="Y62" i="1"/>
  <c r="Z62" i="1"/>
  <c r="Y63" i="1"/>
  <c r="Z63" i="1"/>
  <c r="N64" i="1"/>
  <c r="O64" i="1"/>
  <c r="P64" i="1"/>
  <c r="Q64" i="1"/>
  <c r="R64" i="1"/>
  <c r="R61" i="1" s="1"/>
  <c r="S64" i="1"/>
  <c r="S61" i="1" s="1"/>
  <c r="T64" i="1"/>
  <c r="U64" i="1"/>
  <c r="U61" i="1" s="1"/>
  <c r="V64" i="1"/>
  <c r="V61" i="1" s="1"/>
  <c r="W64" i="1"/>
  <c r="X64" i="1"/>
  <c r="Y64" i="1"/>
  <c r="Z64" i="1"/>
  <c r="P16" i="2" l="1"/>
  <c r="U8" i="2"/>
  <c r="U7" i="2"/>
  <c r="T7" i="2"/>
  <c r="T8" i="2"/>
  <c r="Q15" i="2"/>
  <c r="S8" i="2"/>
  <c r="S7" i="2"/>
  <c r="P26" i="2"/>
  <c r="P15" i="2"/>
  <c r="AA63" i="1"/>
  <c r="Z48" i="1"/>
  <c r="P52" i="2"/>
  <c r="P39" i="2"/>
  <c r="Q39" i="2"/>
  <c r="O39" i="2"/>
  <c r="Z22" i="1"/>
  <c r="AA62" i="1"/>
  <c r="Z15" i="2"/>
  <c r="W15" i="2"/>
  <c r="W52" i="2"/>
  <c r="V26" i="2"/>
  <c r="AB39" i="2"/>
  <c r="X26" i="2"/>
  <c r="V52" i="2"/>
  <c r="V39" i="2"/>
  <c r="Q26" i="2"/>
  <c r="Y52" i="2"/>
  <c r="Y26" i="2"/>
  <c r="O15" i="2"/>
  <c r="R26" i="2"/>
  <c r="Z39" i="2"/>
  <c r="AA15" i="2"/>
  <c r="AC14" i="2"/>
  <c r="Y15" i="2"/>
  <c r="W26" i="2"/>
  <c r="AB26" i="2"/>
  <c r="AA26" i="2"/>
  <c r="V15" i="2"/>
  <c r="Z26" i="2"/>
  <c r="AB15" i="2"/>
  <c r="R15" i="2"/>
  <c r="W40" i="1"/>
  <c r="X52" i="2"/>
  <c r="O52" i="2"/>
  <c r="AD61" i="2"/>
  <c r="W22" i="1"/>
  <c r="AD48" i="2"/>
  <c r="AA39" i="2"/>
  <c r="Z27" i="1"/>
  <c r="Z26" i="1" s="1"/>
  <c r="O26" i="2"/>
  <c r="U44" i="1"/>
  <c r="AA42" i="1"/>
  <c r="AB42" i="1" s="1"/>
  <c r="AA38" i="1"/>
  <c r="AB38" i="1" s="1"/>
  <c r="X15" i="2"/>
  <c r="AC61" i="2"/>
  <c r="W39" i="2"/>
  <c r="AD27" i="2"/>
  <c r="AC27" i="2"/>
  <c r="AD35" i="2"/>
  <c r="AC44" i="2"/>
  <c r="AD44" i="2"/>
  <c r="AD25" i="2"/>
  <c r="AC16" i="2"/>
  <c r="AD57" i="2"/>
  <c r="AC57" i="2"/>
  <c r="AC11" i="2"/>
  <c r="AC53" i="2"/>
  <c r="AD53" i="2"/>
  <c r="AC40" i="2"/>
  <c r="AD40" i="2"/>
  <c r="AC35" i="2"/>
  <c r="AC48" i="2"/>
  <c r="AD16" i="2"/>
  <c r="AD15" i="2" s="1"/>
  <c r="AD14" i="2"/>
  <c r="Y48" i="1"/>
  <c r="V22" i="1"/>
  <c r="V15" i="1" s="1"/>
  <c r="Y57" i="1"/>
  <c r="Z35" i="1"/>
  <c r="U22" i="1"/>
  <c r="U15" i="1" s="1"/>
  <c r="Y35" i="1"/>
  <c r="T22" i="1"/>
  <c r="AA25" i="1"/>
  <c r="AB25" i="1" s="1"/>
  <c r="V44" i="1"/>
  <c r="AA64" i="1"/>
  <c r="AB64" i="1" s="1"/>
  <c r="W31" i="1"/>
  <c r="Z61" i="1"/>
  <c r="Y22" i="1"/>
  <c r="Y15" i="1" s="1"/>
  <c r="Y40" i="1"/>
  <c r="Z57" i="1"/>
  <c r="X40" i="1"/>
  <c r="W35" i="1"/>
  <c r="N11" i="1"/>
  <c r="Q61" i="1"/>
  <c r="N61" i="1"/>
  <c r="N57" i="1"/>
  <c r="V53" i="1"/>
  <c r="V52" i="1" s="1"/>
  <c r="N53" i="1"/>
  <c r="AA50" i="1"/>
  <c r="AB50" i="1" s="1"/>
  <c r="N31" i="1"/>
  <c r="Q27" i="1"/>
  <c r="S15" i="1"/>
  <c r="X16" i="1"/>
  <c r="X15" i="1" s="1"/>
  <c r="AB21" i="1"/>
  <c r="AB18" i="1"/>
  <c r="N16" i="1"/>
  <c r="AA59" i="1"/>
  <c r="AB59" i="1" s="1"/>
  <c r="Y61" i="1"/>
  <c r="W53" i="1"/>
  <c r="N27" i="1"/>
  <c r="P61" i="1"/>
  <c r="AA60" i="1"/>
  <c r="AB60" i="1" s="1"/>
  <c r="AA58" i="1"/>
  <c r="AA49" i="1"/>
  <c r="AB49" i="1" s="1"/>
  <c r="O44" i="1"/>
  <c r="V40" i="1"/>
  <c r="V39" i="1" s="1"/>
  <c r="P35" i="1"/>
  <c r="O22" i="1"/>
  <c r="Q53" i="1"/>
  <c r="AA34" i="1"/>
  <c r="AB34" i="1" s="1"/>
  <c r="X53" i="1"/>
  <c r="S48" i="1"/>
  <c r="S39" i="1" s="1"/>
  <c r="U40" i="1"/>
  <c r="V35" i="1"/>
  <c r="O35" i="1"/>
  <c r="W14" i="1"/>
  <c r="X31" i="1"/>
  <c r="X26" i="1" s="1"/>
  <c r="T53" i="1"/>
  <c r="T48" i="1"/>
  <c r="O48" i="1"/>
  <c r="P44" i="1"/>
  <c r="P39" i="1" s="1"/>
  <c r="Z44" i="1"/>
  <c r="U31" i="1"/>
  <c r="AB30" i="1"/>
  <c r="R22" i="1"/>
  <c r="R15" i="1" s="1"/>
  <c r="U57" i="1"/>
  <c r="U52" i="1" s="1"/>
  <c r="Q35" i="1"/>
  <c r="X57" i="1"/>
  <c r="Y53" i="1"/>
  <c r="S53" i="1"/>
  <c r="AA51" i="1"/>
  <c r="AB51" i="1" s="1"/>
  <c r="N48" i="1"/>
  <c r="AA47" i="1"/>
  <c r="AB47" i="1" s="1"/>
  <c r="Y44" i="1"/>
  <c r="Q22" i="1"/>
  <c r="Q15" i="1" s="1"/>
  <c r="Y11" i="1"/>
  <c r="AB63" i="1"/>
  <c r="W57" i="1"/>
  <c r="W52" i="1" s="1"/>
  <c r="R53" i="1"/>
  <c r="R52" i="1" s="1"/>
  <c r="R40" i="1"/>
  <c r="AA37" i="1"/>
  <c r="AB37" i="1" s="1"/>
  <c r="S26" i="1"/>
  <c r="AA23" i="1"/>
  <c r="AB23" i="1" s="1"/>
  <c r="Z15" i="1"/>
  <c r="T11" i="1"/>
  <c r="AA41" i="1"/>
  <c r="AB41" i="1" s="1"/>
  <c r="V31" i="1"/>
  <c r="R31" i="1"/>
  <c r="R26" i="1" s="1"/>
  <c r="S11" i="1"/>
  <c r="T40" i="1"/>
  <c r="P31" i="1"/>
  <c r="U14" i="1"/>
  <c r="AA54" i="1"/>
  <c r="X61" i="1"/>
  <c r="S57" i="1"/>
  <c r="W44" i="1"/>
  <c r="AA43" i="1"/>
  <c r="AB43" i="1" s="1"/>
  <c r="N40" i="1"/>
  <c r="N35" i="1"/>
  <c r="X35" i="1"/>
  <c r="P14" i="1"/>
  <c r="AA12" i="1"/>
  <c r="AB12" i="1" s="1"/>
  <c r="P53" i="1"/>
  <c r="W48" i="1"/>
  <c r="W39" i="1" s="1"/>
  <c r="X44" i="1"/>
  <c r="R44" i="1"/>
  <c r="P22" i="1"/>
  <c r="W15" i="1"/>
  <c r="P16" i="1"/>
  <c r="R11" i="1"/>
  <c r="Q40" i="1"/>
  <c r="Q39" i="1" s="1"/>
  <c r="T61" i="1"/>
  <c r="O57" i="1"/>
  <c r="AA56" i="1"/>
  <c r="AB56" i="1" s="1"/>
  <c r="U48" i="1"/>
  <c r="AA45" i="1"/>
  <c r="AB45" i="1" s="1"/>
  <c r="Z40" i="1"/>
  <c r="AA36" i="1"/>
  <c r="AB36" i="1" s="1"/>
  <c r="O31" i="1"/>
  <c r="W11" i="1"/>
  <c r="P27" i="1"/>
  <c r="V11" i="1"/>
  <c r="U35" i="1"/>
  <c r="Y31" i="1"/>
  <c r="O27" i="1"/>
  <c r="O11" i="1"/>
  <c r="AA27" i="1"/>
  <c r="Y26" i="1"/>
  <c r="O61" i="1"/>
  <c r="O53" i="1"/>
  <c r="N44" i="1"/>
  <c r="T35" i="1"/>
  <c r="T26" i="1" s="1"/>
  <c r="N22" i="1"/>
  <c r="O16" i="1"/>
  <c r="AB13" i="1"/>
  <c r="X11" i="1"/>
  <c r="P11" i="1"/>
  <c r="R14" i="1"/>
  <c r="Y14" i="1"/>
  <c r="Q14" i="1"/>
  <c r="AA46" i="1"/>
  <c r="AA24" i="1"/>
  <c r="O14" i="1"/>
  <c r="O8" i="2" l="1"/>
  <c r="X7" i="2"/>
  <c r="X8" i="2"/>
  <c r="W8" i="2"/>
  <c r="W7" i="2"/>
  <c r="R8" i="2"/>
  <c r="R7" i="2"/>
  <c r="V7" i="2"/>
  <c r="V8" i="2"/>
  <c r="Z7" i="2"/>
  <c r="Z8" i="2"/>
  <c r="Y8" i="2"/>
  <c r="Y7" i="2"/>
  <c r="AB7" i="2"/>
  <c r="AB8" i="2"/>
  <c r="P7" i="2"/>
  <c r="P8" i="2"/>
  <c r="Q7" i="2"/>
  <c r="Q8" i="2"/>
  <c r="AA7" i="2"/>
  <c r="AA8" i="2"/>
  <c r="Y52" i="1"/>
  <c r="O66" i="2"/>
  <c r="O68" i="2" s="1"/>
  <c r="V26" i="1"/>
  <c r="V8" i="1" s="1"/>
  <c r="O7" i="2"/>
  <c r="AD52" i="2"/>
  <c r="AC52" i="2"/>
  <c r="Y39" i="1"/>
  <c r="Y8" i="1" s="1"/>
  <c r="AC26" i="2"/>
  <c r="X52" i="1"/>
  <c r="W26" i="1"/>
  <c r="W7" i="1" s="1"/>
  <c r="AD39" i="2"/>
  <c r="AC39" i="2"/>
  <c r="AC22" i="2"/>
  <c r="AC15" i="2" s="1"/>
  <c r="AD26" i="2"/>
  <c r="AD11" i="2"/>
  <c r="T39" i="1"/>
  <c r="O15" i="1"/>
  <c r="Z39" i="1"/>
  <c r="X39" i="1"/>
  <c r="P52" i="1"/>
  <c r="AA61" i="1"/>
  <c r="S52" i="1"/>
  <c r="S8" i="1" s="1"/>
  <c r="Q52" i="1"/>
  <c r="AA57" i="1"/>
  <c r="AB58" i="1"/>
  <c r="AB57" i="1" s="1"/>
  <c r="O52" i="1"/>
  <c r="N52" i="1"/>
  <c r="AB54" i="1"/>
  <c r="O39" i="1"/>
  <c r="AA48" i="1"/>
  <c r="AB48" i="1"/>
  <c r="AB40" i="1"/>
  <c r="R39" i="1"/>
  <c r="R7" i="1" s="1"/>
  <c r="AA40" i="1"/>
  <c r="Y7" i="1"/>
  <c r="N39" i="1"/>
  <c r="Q26" i="1"/>
  <c r="N26" i="1"/>
  <c r="U26" i="1"/>
  <c r="O26" i="1"/>
  <c r="P26" i="1"/>
  <c r="AA22" i="1"/>
  <c r="AA14" i="1"/>
  <c r="AA11" i="1"/>
  <c r="AB27" i="1"/>
  <c r="N15" i="1"/>
  <c r="AA31" i="1"/>
  <c r="AA35" i="1"/>
  <c r="AB62" i="1"/>
  <c r="AB61" i="1" s="1"/>
  <c r="AA44" i="1"/>
  <c r="V7" i="1"/>
  <c r="AB24" i="1"/>
  <c r="P15" i="1"/>
  <c r="U39" i="1"/>
  <c r="T52" i="1"/>
  <c r="AB14" i="1"/>
  <c r="AB17" i="1"/>
  <c r="AB31" i="1"/>
  <c r="AB35" i="1"/>
  <c r="AB44" i="1"/>
  <c r="AB11" i="1"/>
  <c r="AC8" i="2" l="1"/>
  <c r="AD8" i="2" s="1"/>
  <c r="AC7" i="2"/>
  <c r="AD7" i="2" s="1"/>
  <c r="W8" i="1"/>
  <c r="X8" i="1"/>
  <c r="X7" i="1"/>
  <c r="S7" i="1"/>
  <c r="Q7" i="1"/>
  <c r="O8" i="1"/>
  <c r="R8" i="1"/>
  <c r="AB39" i="1"/>
  <c r="AA39" i="1"/>
  <c r="U7" i="1"/>
  <c r="Q8" i="1"/>
  <c r="N7" i="1"/>
  <c r="O7" i="1"/>
  <c r="U8" i="1"/>
  <c r="AA26" i="1"/>
  <c r="P8" i="1"/>
  <c r="AB26" i="1"/>
  <c r="N8" i="1"/>
  <c r="N66" i="1"/>
  <c r="N68" i="1" s="1"/>
  <c r="P7" i="1"/>
  <c r="Z53" i="1" l="1"/>
  <c r="Z52" i="1"/>
  <c r="Z7" i="1" s="1"/>
  <c r="AA55" i="1"/>
  <c r="AB55" i="1" s="1"/>
  <c r="AB53" i="1" s="1"/>
  <c r="AB52" i="1" s="1"/>
  <c r="Z8" i="1" l="1"/>
  <c r="AA53" i="1"/>
  <c r="AA52" i="1" s="1"/>
  <c r="T16" i="1"/>
  <c r="T15" i="1" s="1"/>
  <c r="AB20" i="1"/>
  <c r="AB16" i="1" s="1"/>
  <c r="AB15" i="1" s="1"/>
  <c r="AB8" i="1" s="1"/>
  <c r="T8" i="1" l="1"/>
  <c r="AA8" i="1" s="1"/>
  <c r="T7" i="1"/>
  <c r="AA7" i="1" s="1"/>
  <c r="AA16" i="1"/>
  <c r="AA15" i="1" s="1"/>
</calcChain>
</file>

<file path=xl/sharedStrings.xml><?xml version="1.0" encoding="utf-8"?>
<sst xmlns="http://schemas.openxmlformats.org/spreadsheetml/2006/main" count="341" uniqueCount="79">
  <si>
    <t>Transferencias para Bienes Muebles, Inmuebles e Intangibles</t>
  </si>
  <si>
    <t>E00160403</t>
  </si>
  <si>
    <t>31111M150900400</t>
  </si>
  <si>
    <t>Transferencias para Servicios Básicos</t>
  </si>
  <si>
    <t>Transferencias para Materiales y Suministros</t>
  </si>
  <si>
    <t>C8A3 Seguimiento a obligaciones normativas en materia de Transparencia y Recursos Financieros</t>
  </si>
  <si>
    <t>E00160402</t>
  </si>
  <si>
    <t>C8A2 Capacitación del cuerpo técnico del IMPLAN para que sea multidisciplinario y  conocimientos de vanguardia</t>
  </si>
  <si>
    <t>E00160401</t>
  </si>
  <si>
    <t xml:space="preserve">C8A1 Fortalecimiento de la estructura y operación del IMPLAN </t>
  </si>
  <si>
    <t>C8 - Planeación organizacional del IMPLAN fortalecida.</t>
  </si>
  <si>
    <t>E00160303</t>
  </si>
  <si>
    <t>C7A3 Vinculación del Sistema de Planeación con los Organismos Intermedios y las Instituciones Educativas.</t>
  </si>
  <si>
    <t>E00160302</t>
  </si>
  <si>
    <t>C7A2 Difusión del sistema de planeación para conocimiento de la ciudadanía</t>
  </si>
  <si>
    <t>E00160301</t>
  </si>
  <si>
    <t>C7A1  Fortalecimiento a la participación  del COPLADEMI en los procesos de planeación y evaluación</t>
  </si>
  <si>
    <t xml:space="preserve">Ciudadanía y COPLADEMI en el Sistema Municipal de Planeación involucrados </t>
  </si>
  <si>
    <t>C7</t>
  </si>
  <si>
    <t>E00160203</t>
  </si>
  <si>
    <t>C6A3 Impulso a la participación ciudadana en procesos de monitoreo, evaluación y seguimiento de los instrumentos de planeación.</t>
  </si>
  <si>
    <t>E00160202</t>
  </si>
  <si>
    <t>C6A2  Fortalecimiento al seguimiento de los Instrumentos de Planeación</t>
  </si>
  <si>
    <t>E00160201</t>
  </si>
  <si>
    <t>Fortalecimiento a la evaluacion de los instrumentos de planeación con las dependencias y entidades municipales</t>
  </si>
  <si>
    <t>C6A1</t>
  </si>
  <si>
    <t>Instrumentos de planeación municipal monitoreados y evaluados</t>
  </si>
  <si>
    <t>C6</t>
  </si>
  <si>
    <t>E00160102</t>
  </si>
  <si>
    <t>Transferencias Para Servicios Básicos</t>
  </si>
  <si>
    <t>Transferencias Para Materiales Y Suministros</t>
  </si>
  <si>
    <t>Fortalecimiento del Sistema de Información Estadística y Geográfica (SICAMI)</t>
  </si>
  <si>
    <t>C5A2</t>
  </si>
  <si>
    <t>Transferencias Para Inversiones Publicas</t>
  </si>
  <si>
    <t>E00160101</t>
  </si>
  <si>
    <t>Transferencias Para Bienes Muebles, Inmuebles E Intangibles</t>
  </si>
  <si>
    <t>Actualización de los Instrumentos de Planeación y Programas derivados</t>
  </si>
  <si>
    <t>C5A1</t>
  </si>
  <si>
    <t>Instrumentos de planeación municipal aplicados.</t>
  </si>
  <si>
    <t>C5</t>
  </si>
  <si>
    <t>IMPORTE TOTAL POR SERVICIOS GENERALES</t>
  </si>
  <si>
    <t>E0016</t>
  </si>
  <si>
    <t>Transferencias Para Servicios Personales</t>
  </si>
  <si>
    <t>Servicios Personales</t>
  </si>
  <si>
    <t>E1604</t>
  </si>
  <si>
    <t>Instituto Municipal de Planeación del Municipio de Irapuato, Gto</t>
  </si>
  <si>
    <t>PLAN DE TRABAJO</t>
  </si>
  <si>
    <t>EJE</t>
  </si>
  <si>
    <t>31111-1604</t>
  </si>
  <si>
    <t>PLANEACIÓN INCLUYENTE, PARTICIPACIÓN CIUDADANA</t>
  </si>
  <si>
    <t>INSTITUTO MUNICIPAL DE PLANEACION DE IRAPUATO GUANAJUATO</t>
  </si>
  <si>
    <t>DIFERENCIA</t>
  </si>
  <si>
    <t>SUMA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</si>
  <si>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</si>
  <si>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</si>
  <si>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</si>
  <si>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</si>
  <si>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</si>
  <si>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</si>
  <si>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</si>
  <si>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</si>
  <si>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</si>
  <si>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</si>
  <si>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</si>
  <si>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</si>
  <si>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APROBADO</t>
  </si>
  <si>
    <t>DESCRIPCIÓN</t>
  </si>
  <si>
    <t>CÓDIGO PROGRAMÁTICO</t>
  </si>
  <si>
    <t>ACT SUS</t>
  </si>
  <si>
    <t>ACT</t>
  </si>
  <si>
    <t>COMP</t>
  </si>
  <si>
    <t>PROP</t>
  </si>
  <si>
    <t>FIN</t>
  </si>
  <si>
    <t>PGR</t>
  </si>
  <si>
    <t>UR</t>
  </si>
  <si>
    <t>CALENDARIZACION DE TRANSFERENCIAS 2025</t>
  </si>
  <si>
    <t>2725910100</t>
  </si>
  <si>
    <t>POR EJERCER</t>
  </si>
  <si>
    <t>PRESUPUESTO APROBADO  BASE MENSUAL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</si>
</sst>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Franklin Gothic Book"/>
      <family val="2"/>
    </font>
    <font>
      <sz val="10"/>
      <color theme="6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Franklin Gothic Book"/>
      <family val="2"/>
    </font>
    <font>
      <b/>
      <sz val="11"/>
      <name val="Calibri"/>
      <family val="2"/>
      <scheme val="minor"/>
    </font>
    <font>
      <b/>
      <sz val="10"/>
      <name val="Franklin Gothic Book"/>
      <family val="2"/>
    </font>
    <font>
      <sz val="8"/>
      <name val="Microsoft Sans Serif"/>
      <family val="2"/>
    </font>
    <font>
      <b/>
      <sz val="10"/>
      <color theme="0"/>
      <name val="Franklin Gothic Book"/>
      <family val="2"/>
    </font>
    <font>
      <b/>
      <sz val="10"/>
      <color rgb="FF000000"/>
      <name val="Franklin Gothic Book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Tahoma"/>
      <family val="2"/>
    </font>
    <font>
      <b/>
      <sz val="10"/>
      <color theme="0"/>
      <name val="Tahoma"/>
      <family val="2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-0.249977111117893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4ECF0"/>
        <bgColor rgb="FF000000"/>
      </patternFill>
    </fill>
    <fill>
      <patternFill patternType="solid">
        <fgColor theme="3" tint="-0.49998474074526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808080"/>
        <bgColor rgb="FF808080"/>
      </patternFill>
    </fill>
    <fill>
      <patternFill patternType="solid">
        <fgColor theme="8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theme="0" tint="-0.34998626667073579"/>
      </top>
      <bottom style="thick">
        <color theme="0" tint="-0.34998626667073579"/>
      </bottom>
      <diagonal/>
    </border>
    <border>
      <left style="thick">
        <color theme="0" tint="-0.34998626667073579"/>
      </left>
      <right/>
      <top style="thick">
        <color theme="0" tint="-0.34998626667073579"/>
      </top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0" fillId="0" borderId="0"/>
  </cellStyleXfs>
  <cellXfs count="68">
    <xf numFmtId="0" fontId="0" fillId="0" borderId="0" xfId="0"/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/>
    <xf numFmtId="4" fontId="5" fillId="2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right" vertical="center"/>
    </xf>
    <xf numFmtId="0" fontId="7" fillId="0" borderId="2" xfId="2" applyFont="1" applyBorder="1" applyAlignment="1">
      <alignment vertical="center"/>
    </xf>
    <xf numFmtId="0" fontId="7" fillId="0" borderId="2" xfId="2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" fontId="8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/>
    </xf>
    <xf numFmtId="0" fontId="7" fillId="0" borderId="2" xfId="2" applyFont="1" applyBorder="1" applyAlignment="1">
      <alignment horizontal="left" vertical="center"/>
    </xf>
    <xf numFmtId="4" fontId="2" fillId="4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9" fillId="5" borderId="2" xfId="2" applyFont="1" applyFill="1" applyBorder="1" applyAlignment="1">
      <alignment vertical="center" wrapText="1"/>
    </xf>
    <xf numFmtId="0" fontId="9" fillId="5" borderId="2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left" vertical="center"/>
    </xf>
    <xf numFmtId="0" fontId="9" fillId="5" borderId="2" xfId="2" applyFont="1" applyFill="1" applyBorder="1" applyAlignment="1">
      <alignment vertical="center"/>
    </xf>
    <xf numFmtId="0" fontId="9" fillId="5" borderId="0" xfId="2" applyFont="1" applyFill="1" applyAlignment="1">
      <alignment vertical="center"/>
    </xf>
    <xf numFmtId="1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4" fontId="2" fillId="4" borderId="0" xfId="3" applyNumberFormat="1" applyFont="1" applyFill="1" applyAlignment="1">
      <alignment horizontal="right" vertical="center"/>
    </xf>
    <xf numFmtId="0" fontId="9" fillId="6" borderId="2" xfId="2" applyFont="1" applyFill="1" applyBorder="1" applyAlignment="1">
      <alignment vertical="center" wrapText="1"/>
    </xf>
    <xf numFmtId="0" fontId="9" fillId="6" borderId="2" xfId="2" applyFont="1" applyFill="1" applyBorder="1" applyAlignment="1">
      <alignment horizontal="center" vertical="center"/>
    </xf>
    <xf numFmtId="0" fontId="9" fillId="6" borderId="2" xfId="2" applyFont="1" applyFill="1" applyBorder="1" applyAlignment="1">
      <alignment horizontal="left" vertical="center"/>
    </xf>
    <xf numFmtId="0" fontId="9" fillId="6" borderId="2" xfId="2" applyFont="1" applyFill="1" applyBorder="1" applyAlignment="1">
      <alignment vertical="center"/>
    </xf>
    <xf numFmtId="0" fontId="11" fillId="6" borderId="0" xfId="2" applyFont="1" applyFill="1" applyAlignment="1">
      <alignment vertical="center"/>
    </xf>
    <xf numFmtId="4" fontId="8" fillId="7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center" vertical="center"/>
    </xf>
    <xf numFmtId="0" fontId="9" fillId="6" borderId="0" xfId="2" applyFont="1" applyFill="1" applyAlignment="1">
      <alignment vertical="center"/>
    </xf>
    <xf numFmtId="0" fontId="11" fillId="6" borderId="2" xfId="2" applyFont="1" applyFill="1" applyBorder="1" applyAlignment="1">
      <alignment vertical="center"/>
    </xf>
    <xf numFmtId="0" fontId="9" fillId="9" borderId="0" xfId="2" applyFont="1" applyFill="1" applyAlignment="1">
      <alignment vertical="center"/>
    </xf>
    <xf numFmtId="0" fontId="12" fillId="0" borderId="2" xfId="2" applyFont="1" applyBorder="1" applyAlignment="1">
      <alignment vertical="center"/>
    </xf>
    <xf numFmtId="0" fontId="12" fillId="0" borderId="2" xfId="2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4" fontId="8" fillId="0" borderId="0" xfId="3" applyNumberFormat="1" applyFont="1" applyAlignment="1">
      <alignment horizontal="right" vertical="center"/>
    </xf>
    <xf numFmtId="4" fontId="8" fillId="8" borderId="4" xfId="3" applyNumberFormat="1" applyFont="1" applyFill="1" applyBorder="1" applyAlignment="1">
      <alignment horizontal="right" vertical="center"/>
    </xf>
    <xf numFmtId="0" fontId="11" fillId="10" borderId="2" xfId="2" applyFont="1" applyFill="1" applyBorder="1" applyAlignment="1">
      <alignment vertical="center" wrapText="1"/>
    </xf>
    <xf numFmtId="0" fontId="11" fillId="10" borderId="2" xfId="2" applyFont="1" applyFill="1" applyBorder="1" applyAlignment="1">
      <alignment horizontal="center" vertical="center"/>
    </xf>
    <xf numFmtId="0" fontId="11" fillId="10" borderId="2" xfId="2" applyFont="1" applyFill="1" applyBorder="1" applyAlignment="1">
      <alignment horizontal="left" vertical="center"/>
    </xf>
    <xf numFmtId="0" fontId="11" fillId="10" borderId="2" xfId="2" applyFont="1" applyFill="1" applyBorder="1" applyAlignment="1">
      <alignment vertical="center"/>
    </xf>
    <xf numFmtId="0" fontId="11" fillId="10" borderId="5" xfId="2" applyFont="1" applyFill="1" applyBorder="1" applyAlignment="1">
      <alignment vertical="center"/>
    </xf>
    <xf numFmtId="0" fontId="11" fillId="10" borderId="6" xfId="2" applyFont="1" applyFill="1" applyBorder="1" applyAlignment="1">
      <alignment horizontal="center" vertical="center"/>
    </xf>
    <xf numFmtId="0" fontId="13" fillId="11" borderId="0" xfId="0" applyFont="1" applyFill="1" applyAlignment="1">
      <alignment vertical="center"/>
    </xf>
    <xf numFmtId="0" fontId="13" fillId="11" borderId="0" xfId="0" applyFont="1" applyFill="1" applyAlignment="1">
      <alignment horizontal="center" vertical="center"/>
    </xf>
    <xf numFmtId="0" fontId="13" fillId="12" borderId="0" xfId="0" applyFont="1" applyFill="1" applyAlignment="1">
      <alignment vertical="top"/>
    </xf>
    <xf numFmtId="164" fontId="14" fillId="13" borderId="0" xfId="0" applyNumberFormat="1" applyFont="1" applyFill="1" applyAlignment="1">
      <alignment horizontal="left" vertical="center"/>
    </xf>
    <xf numFmtId="0" fontId="15" fillId="0" borderId="0" xfId="0" applyFont="1"/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1" fillId="10" borderId="8" xfId="2" applyFont="1" applyFill="1" applyBorder="1" applyAlignment="1">
      <alignment horizontal="left" vertical="center"/>
    </xf>
    <xf numFmtId="0" fontId="11" fillId="10" borderId="7" xfId="2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43" fontId="16" fillId="14" borderId="0" xfId="1" applyFont="1" applyFill="1" applyBorder="1" applyAlignment="1">
      <alignment horizontal="center" vertical="center" wrapText="1"/>
    </xf>
    <xf numFmtId="0" fontId="16" fillId="14" borderId="0" xfId="0" applyFont="1" applyFill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6" fillId="14" borderId="0" xfId="0" applyFont="1" applyFill="1" applyAlignment="1">
      <alignment horizontal="center" vertical="center"/>
    </xf>
  </cellXfs>
  <cellStyles count="4">
    <cellStyle name="Millares" xfId="1" builtinId="3"/>
    <cellStyle name="Normal" xfId="0" builtinId="0"/>
    <cellStyle name="Normal 2" xfId="3" xr:uid="{00000000-0005-0000-0000-000002000000}"/>
    <cellStyle name="Normal 2 2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567512</xdr:colOff>
      <xdr:row>0</xdr:row>
      <xdr:rowOff>315189</xdr:rowOff>
    </xdr:from>
    <xdr:ext cx="1133696" cy="1179119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379512" y="191364"/>
          <a:ext cx="1133696" cy="117911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890395</xdr:colOff>
      <xdr:row>0</xdr:row>
      <xdr:rowOff>125117</xdr:rowOff>
    </xdr:from>
    <xdr:ext cx="1133696" cy="1179119"/>
    <xdr:pic>
      <xdr:nvPicPr>
        <xdr:cNvPr id="2" name="Imagen 1">
          <a:extLst>
            <a:ext uri="{FF2B5EF4-FFF2-40B4-BE49-F238E27FC236}">
              <a16:creationId xmlns:a16="http://schemas.microsoft.com/office/drawing/2014/main" id="{C4435B46-FE0C-4DED-87BF-71FB3338B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7238" y="125117"/>
          <a:ext cx="1133696" cy="11791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ende\Downloads\IMPLAN-PPTO2025-10122024.xlsx" TargetMode="External"/><Relationship Id="rId1" Type="http://schemas.openxmlformats.org/officeDocument/2006/relationships/externalLinkPath" Target="/Users/Sara%20Mendez/Downloads/IMPLAN-PPTO2025-1012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IMPLAN-PPTO2025-05122024.xlsx" TargetMode="External"/><Relationship Id="rId1" Type="http://schemas.openxmlformats.org/officeDocument/2006/relationships/externalLinkPath" Target="file:///D:\IMPLAN-PPTO2025-0512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MPLAN-PPTO2025-2808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GRESOS"/>
      <sheetName val="EGRESOS (2)"/>
      <sheetName val="ANALITICO"/>
      <sheetName val="INDICADORES"/>
      <sheetName val="ANALITICO (2)"/>
      <sheetName val="EGRESOS POR COMPONENTE DECIMALE"/>
      <sheetName val="analitico calendario 2"/>
      <sheetName val="ANALITICO calendario"/>
      <sheetName val="INGRESOS (2)"/>
      <sheetName val="Hoja1"/>
    </sheetNames>
    <sheetDataSet>
      <sheetData sheetId="0"/>
      <sheetData sheetId="1"/>
      <sheetData sheetId="2"/>
      <sheetData sheetId="3"/>
      <sheetData sheetId="4">
        <row r="26">
          <cell r="K26"/>
          <cell r="M26">
            <v>9606079.7793853842</v>
          </cell>
          <cell r="N26">
            <v>1651137.76</v>
          </cell>
          <cell r="O26">
            <v>727253</v>
          </cell>
          <cell r="P26">
            <v>585600</v>
          </cell>
          <cell r="Q26">
            <v>727753</v>
          </cell>
          <cell r="R26">
            <v>854789</v>
          </cell>
          <cell r="S26">
            <v>727253</v>
          </cell>
          <cell r="T26">
            <v>587600</v>
          </cell>
          <cell r="U26">
            <v>727253</v>
          </cell>
          <cell r="V26">
            <v>586600</v>
          </cell>
          <cell r="W26">
            <v>995442</v>
          </cell>
          <cell r="X26">
            <v>585600</v>
          </cell>
          <cell r="Y26">
            <v>849799.01917047706</v>
          </cell>
        </row>
        <row r="28">
          <cell r="M28">
            <v>202768.31817511431</v>
          </cell>
          <cell r="N28">
            <v>0</v>
          </cell>
          <cell r="O28">
            <v>14050</v>
          </cell>
          <cell r="P28">
            <v>15555</v>
          </cell>
          <cell r="Q28">
            <v>15555</v>
          </cell>
          <cell r="R28">
            <v>15555</v>
          </cell>
          <cell r="S28">
            <v>23332</v>
          </cell>
          <cell r="T28">
            <v>15555</v>
          </cell>
          <cell r="U28">
            <v>15555</v>
          </cell>
          <cell r="V28">
            <v>15555</v>
          </cell>
          <cell r="W28">
            <v>15555</v>
          </cell>
          <cell r="X28">
            <v>23332</v>
          </cell>
          <cell r="Y28">
            <v>33169.32</v>
          </cell>
        </row>
        <row r="40">
          <cell r="M40">
            <v>46427.535000000003</v>
          </cell>
          <cell r="N40">
            <v>15475</v>
          </cell>
          <cell r="O40">
            <v>15475</v>
          </cell>
          <cell r="P40">
            <v>15477.534999999998</v>
          </cell>
          <cell r="Q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72">
          <cell r="M72">
            <v>16011080.442000002</v>
          </cell>
          <cell r="O72">
            <v>5336736.32</v>
          </cell>
          <cell r="R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</row>
        <row r="76">
          <cell r="M76">
            <v>85000</v>
          </cell>
        </row>
        <row r="89">
          <cell r="M89">
            <v>27266.965</v>
          </cell>
        </row>
        <row r="120">
          <cell r="M120">
            <v>183139.41800000003</v>
          </cell>
        </row>
        <row r="124">
          <cell r="M124">
            <v>163000</v>
          </cell>
        </row>
        <row r="138">
          <cell r="M138">
            <v>33162.525000000001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</row>
        <row r="169">
          <cell r="M169">
            <v>222737.13</v>
          </cell>
          <cell r="N169">
            <v>0</v>
          </cell>
          <cell r="O169">
            <v>0</v>
          </cell>
          <cell r="R169">
            <v>222737.13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</row>
        <row r="173">
          <cell r="M173">
            <v>0</v>
          </cell>
        </row>
        <row r="186">
          <cell r="M186">
            <v>33162.525000000001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33162.525000000001</v>
          </cell>
          <cell r="T186">
            <v>0</v>
          </cell>
          <cell r="U186">
            <v>0</v>
          </cell>
        </row>
        <row r="217">
          <cell r="M217">
            <v>222737.13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222737.13</v>
          </cell>
          <cell r="T217">
            <v>0</v>
          </cell>
          <cell r="U217">
            <v>0</v>
          </cell>
        </row>
        <row r="234">
          <cell r="M234">
            <v>34167.449999999997</v>
          </cell>
          <cell r="O234">
            <v>0</v>
          </cell>
          <cell r="P234">
            <v>0</v>
          </cell>
          <cell r="Q234">
            <v>0</v>
          </cell>
          <cell r="S234">
            <v>0</v>
          </cell>
          <cell r="T234">
            <v>34167.449999999997</v>
          </cell>
          <cell r="U234">
            <v>0</v>
          </cell>
        </row>
        <row r="265">
          <cell r="M265">
            <v>229486.74000000005</v>
          </cell>
          <cell r="S265">
            <v>0</v>
          </cell>
          <cell r="T265">
            <v>229486.74000000005</v>
          </cell>
          <cell r="U265">
            <v>0</v>
          </cell>
        </row>
        <row r="283">
          <cell r="M283">
            <v>37684.6875</v>
          </cell>
          <cell r="N283">
            <v>9421.171875</v>
          </cell>
          <cell r="O283">
            <v>7273.828125</v>
          </cell>
          <cell r="P283">
            <v>7273.828125</v>
          </cell>
          <cell r="R283">
            <v>0</v>
          </cell>
          <cell r="S283">
            <v>0</v>
          </cell>
        </row>
        <row r="314">
          <cell r="M314">
            <v>253110.375</v>
          </cell>
          <cell r="N314">
            <v>63277.59375</v>
          </cell>
          <cell r="O314">
            <v>169207.27875</v>
          </cell>
          <cell r="R314">
            <v>0</v>
          </cell>
          <cell r="S314">
            <v>0</v>
          </cell>
        </row>
        <row r="331">
          <cell r="M331">
            <v>29310.3125</v>
          </cell>
          <cell r="S331">
            <v>0</v>
          </cell>
        </row>
        <row r="362">
          <cell r="M362">
            <v>196863.625</v>
          </cell>
          <cell r="S362">
            <v>0</v>
          </cell>
        </row>
        <row r="379">
          <cell r="M379">
            <v>16748.75</v>
          </cell>
        </row>
        <row r="410">
          <cell r="M410">
            <v>112493.5</v>
          </cell>
        </row>
        <row r="428">
          <cell r="M428">
            <v>26965.487499999999</v>
          </cell>
        </row>
        <row r="459">
          <cell r="M459">
            <v>181114.53499999995</v>
          </cell>
        </row>
        <row r="476">
          <cell r="M476">
            <v>26965.487499999999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</row>
        <row r="507">
          <cell r="M507">
            <v>181114.53499999995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</row>
        <row r="524">
          <cell r="M524">
            <v>23113.275000000001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</row>
        <row r="555">
          <cell r="M555">
            <v>155241.03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GRESOS"/>
      <sheetName val="EGRESOS (2)"/>
      <sheetName val="ANALITICO"/>
      <sheetName val="INDICADORES"/>
      <sheetName val="ANALITICO (2)"/>
      <sheetName val="EGRESOS POR COMPONENTE DECIMALE"/>
      <sheetName val="analitico calendario 2"/>
      <sheetName val="ANALITICO calendario"/>
      <sheetName val="INGRESOS (2)"/>
      <sheetName val="Hoja1"/>
    </sheetNames>
    <sheetDataSet>
      <sheetData sheetId="0" refreshError="1"/>
      <sheetData sheetId="1" refreshError="1"/>
      <sheetData sheetId="2" refreshError="1">
        <row r="10">
          <cell r="M10">
            <v>27912939.237330481</v>
          </cell>
        </row>
      </sheetData>
      <sheetData sheetId="3" refreshError="1"/>
      <sheetData sheetId="4" refreshError="1">
        <row r="26">
          <cell r="M26">
            <v>9623663.9273304772</v>
          </cell>
        </row>
        <row r="78">
          <cell r="M78">
            <v>0</v>
          </cell>
        </row>
        <row r="89">
          <cell r="N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</row>
        <row r="120">
          <cell r="N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</row>
        <row r="124">
          <cell r="N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</row>
        <row r="138">
          <cell r="Y138">
            <v>0</v>
          </cell>
        </row>
        <row r="169">
          <cell r="Y169">
            <v>0</v>
          </cell>
        </row>
        <row r="186"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26034.525000000001</v>
          </cell>
          <cell r="AA186">
            <v>0</v>
          </cell>
        </row>
        <row r="217"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143256.56400000001</v>
          </cell>
          <cell r="AA217">
            <v>0</v>
          </cell>
        </row>
        <row r="221">
          <cell r="M221">
            <v>0</v>
          </cell>
        </row>
        <row r="234">
          <cell r="V234">
            <v>0</v>
          </cell>
          <cell r="W234">
            <v>0</v>
          </cell>
        </row>
        <row r="265">
          <cell r="V265">
            <v>0</v>
          </cell>
          <cell r="W265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</row>
        <row r="379">
          <cell r="Y379">
            <v>0</v>
          </cell>
        </row>
        <row r="410">
          <cell r="Y410">
            <v>0</v>
          </cell>
        </row>
        <row r="476">
          <cell r="W476">
            <v>0</v>
          </cell>
        </row>
        <row r="507">
          <cell r="W507">
            <v>0</v>
          </cell>
        </row>
        <row r="511">
          <cell r="M511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EGRESOS (2)"/>
      <sheetName val="ANALITICO"/>
      <sheetName val="INDICADORES"/>
      <sheetName val="ANALITICO (2)"/>
      <sheetName val="EGRESOS POR COMPONENTE DECIMALE"/>
      <sheetName val="analitico calendario 2"/>
      <sheetName val="ANALITICO calendario"/>
      <sheetName val="INGRESOS (2)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">
          <cell r="M26">
            <v>9606079.7794799991</v>
          </cell>
        </row>
        <row r="221"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</row>
        <row r="234">
          <cell r="X234">
            <v>0</v>
          </cell>
          <cell r="Y234">
            <v>0</v>
          </cell>
        </row>
        <row r="265">
          <cell r="X265">
            <v>0</v>
          </cell>
          <cell r="Y265">
            <v>0</v>
          </cell>
        </row>
        <row r="269"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</row>
        <row r="318"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</row>
        <row r="366"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</row>
        <row r="414"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</row>
        <row r="463"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</row>
        <row r="476">
          <cell r="X476">
            <v>0</v>
          </cell>
          <cell r="Y476">
            <v>0</v>
          </cell>
        </row>
        <row r="507">
          <cell r="X507">
            <v>0</v>
          </cell>
          <cell r="Y507">
            <v>0</v>
          </cell>
        </row>
        <row r="511"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</row>
        <row r="524">
          <cell r="X524">
            <v>0</v>
          </cell>
          <cell r="Y524">
            <v>0</v>
          </cell>
        </row>
        <row r="555">
          <cell r="X555">
            <v>0</v>
          </cell>
          <cell r="Y555">
            <v>0</v>
          </cell>
        </row>
        <row r="559"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22"/>
  <sheetViews>
    <sheetView topLeftCell="H6" zoomScale="118" zoomScaleNormal="118" workbookViewId="0">
      <selection activeCell="AB7" sqref="AB7"/>
    </sheetView>
  </sheetViews>
  <sheetFormatPr baseColWidth="10" defaultRowHeight="14.6" x14ac:dyDescent="0.4"/>
  <cols>
    <col min="1" max="1" width="8" customWidth="1"/>
    <col min="2" max="2" width="5.84375" customWidth="1"/>
    <col min="3" max="4" width="6.84375" customWidth="1"/>
    <col min="5" max="5" width="7.15234375" customWidth="1"/>
    <col min="6" max="6" width="9.3828125" customWidth="1"/>
    <col min="7" max="7" width="12.3828125" bestFit="1" customWidth="1"/>
    <col min="8" max="8" width="18.15234375" customWidth="1"/>
    <col min="13" max="13" width="13.69140625" bestFit="1" customWidth="1"/>
    <col min="14" max="14" width="17.3828125" bestFit="1" customWidth="1"/>
    <col min="15" max="15" width="13.84375" customWidth="1"/>
    <col min="16" max="18" width="14.15234375" customWidth="1"/>
    <col min="19" max="19" width="12.3828125" bestFit="1" customWidth="1"/>
    <col min="20" max="20" width="15" customWidth="1"/>
    <col min="21" max="21" width="12.3828125" bestFit="1" customWidth="1"/>
    <col min="22" max="22" width="14" customWidth="1"/>
    <col min="23" max="23" width="13.3828125" customWidth="1"/>
    <col min="24" max="26" width="14.23046875" customWidth="1"/>
    <col min="27" max="27" width="13.69140625" customWidth="1"/>
    <col min="28" max="28" width="15.69140625" customWidth="1"/>
    <col min="29" max="30" width="13" customWidth="1"/>
    <col min="31" max="31" width="14.69140625" customWidth="1"/>
  </cols>
  <sheetData>
    <row r="1" spans="1:31" ht="71.25" customHeight="1" x14ac:dyDescent="0.4">
      <c r="A1" s="66" t="s">
        <v>50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0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</row>
    <row r="2" spans="1:31" ht="71.25" customHeight="1" x14ac:dyDescent="0.4">
      <c r="A2" s="66" t="s">
        <v>75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0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</row>
    <row r="3" spans="1:31" s="58" customFormat="1" ht="19.95" customHeight="1" x14ac:dyDescent="0.3">
      <c r="A3" s="67" t="s">
        <v>74</v>
      </c>
      <c r="B3" s="67" t="s">
        <v>73</v>
      </c>
      <c r="C3" s="67" t="s">
        <v>72</v>
      </c>
      <c r="D3" s="67" t="s">
        <v>71</v>
      </c>
      <c r="E3" s="67" t="s">
        <v>70</v>
      </c>
      <c r="F3" s="67" t="s">
        <v>69</v>
      </c>
      <c r="G3" s="67" t="s">
        <v>68</v>
      </c>
      <c r="H3" s="65" t="s">
        <v>67</v>
      </c>
      <c r="I3" s="65"/>
      <c r="J3" s="65" t="s">
        <v>66</v>
      </c>
      <c r="K3" s="65"/>
      <c r="L3" s="65"/>
      <c r="M3" s="65"/>
      <c r="N3" s="64" t="s">
        <v>65</v>
      </c>
      <c r="O3" s="64" t="s">
        <v>64</v>
      </c>
      <c r="P3" s="64" t="s">
        <v>63</v>
      </c>
      <c r="Q3" s="64" t="s">
        <v>62</v>
      </c>
      <c r="R3" s="64" t="s">
        <v>61</v>
      </c>
      <c r="S3" s="64" t="s">
        <v>60</v>
      </c>
      <c r="T3" s="64" t="s">
        <v>59</v>
      </c>
      <c r="U3" s="64" t="s">
        <v>58</v>
      </c>
      <c r="V3" s="64" t="s">
        <v>57</v>
      </c>
      <c r="W3" s="64" t="s">
        <v>56</v>
      </c>
      <c r="X3" s="64" t="s">
        <v>55</v>
      </c>
      <c r="Y3" s="64" t="s">
        <v>54</v>
      </c>
      <c r="Z3" s="64" t="s">
        <v>53</v>
      </c>
      <c r="AA3" s="64" t="s">
        <v>52</v>
      </c>
      <c r="AB3" s="64" t="s">
        <v>51</v>
      </c>
    </row>
    <row r="4" spans="1:31" s="58" customFormat="1" ht="24" customHeight="1" x14ac:dyDescent="0.3">
      <c r="A4" s="67"/>
      <c r="B4" s="67"/>
      <c r="C4" s="67"/>
      <c r="D4" s="67"/>
      <c r="E4" s="67"/>
      <c r="F4" s="67"/>
      <c r="G4" s="67"/>
      <c r="H4" s="65"/>
      <c r="I4" s="65"/>
      <c r="J4" s="65"/>
      <c r="K4" s="65"/>
      <c r="L4" s="65"/>
      <c r="M4" s="65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</row>
    <row r="5" spans="1:31" ht="15.9" x14ac:dyDescent="0.4">
      <c r="A5" s="57" t="s">
        <v>50</v>
      </c>
    </row>
    <row r="6" spans="1:31" ht="39" customHeight="1" x14ac:dyDescent="0.4">
      <c r="B6" s="54" t="s">
        <v>44</v>
      </c>
      <c r="C6" s="54" t="s">
        <v>44</v>
      </c>
      <c r="D6" s="54" t="s">
        <v>49</v>
      </c>
      <c r="E6" s="56"/>
      <c r="F6" s="56"/>
      <c r="G6" s="56"/>
    </row>
    <row r="7" spans="1:31" ht="15" thickBot="1" x14ac:dyDescent="0.45">
      <c r="A7" s="61" t="s">
        <v>48</v>
      </c>
      <c r="B7" s="62"/>
      <c r="C7" s="55" t="s">
        <v>47</v>
      </c>
      <c r="D7" s="54" t="s">
        <v>46</v>
      </c>
      <c r="N7" s="47">
        <f t="shared" ref="N7:Z7" si="0">+N11+N15+N26+N39+N52</f>
        <v>28340941.557560503</v>
      </c>
      <c r="O7" s="47">
        <f t="shared" si="0"/>
        <v>2093029.525625</v>
      </c>
      <c r="P7" s="47">
        <f t="shared" si="0"/>
        <v>6732124.4268749999</v>
      </c>
      <c r="Q7" s="47">
        <f t="shared" si="0"/>
        <v>961812.30312500009</v>
      </c>
      <c r="R7" s="47">
        <f t="shared" si="0"/>
        <v>8427317.6125000007</v>
      </c>
      <c r="S7" s="47">
        <f t="shared" si="0"/>
        <v>1172212.575</v>
      </c>
      <c r="T7" s="47">
        <f t="shared" si="0"/>
        <v>1034596.655</v>
      </c>
      <c r="U7" s="47">
        <f t="shared" si="0"/>
        <v>894921.19000000006</v>
      </c>
      <c r="V7" s="47">
        <f t="shared" si="0"/>
        <v>770920</v>
      </c>
      <c r="W7" s="47">
        <f t="shared" si="0"/>
        <v>630267</v>
      </c>
      <c r="X7" s="47">
        <f t="shared" si="0"/>
        <v>1039102.25</v>
      </c>
      <c r="Y7" s="47">
        <f t="shared" si="0"/>
        <v>626273</v>
      </c>
      <c r="Z7" s="47">
        <f t="shared" si="0"/>
        <v>900297.35917047702</v>
      </c>
      <c r="AA7" s="47">
        <f>SUM(O7:Z7)</f>
        <v>25282873.897295479</v>
      </c>
      <c r="AB7" s="47">
        <v>1.6333332459907979E-3</v>
      </c>
    </row>
    <row r="8" spans="1:31" ht="15.45" thickTop="1" thickBot="1" x14ac:dyDescent="0.45">
      <c r="A8" s="53"/>
      <c r="B8" s="52" t="s">
        <v>45</v>
      </c>
      <c r="C8" s="52"/>
      <c r="D8" s="52"/>
      <c r="E8" s="51"/>
      <c r="F8" s="49"/>
      <c r="G8" s="49"/>
      <c r="H8" s="50"/>
      <c r="I8" s="49"/>
      <c r="J8" s="48"/>
      <c r="N8" s="46">
        <f t="shared" ref="N8:Z8" si="1">+N11+N15+N26+N39+N52</f>
        <v>28340941.557560503</v>
      </c>
      <c r="O8" s="46">
        <f t="shared" si="1"/>
        <v>2093029.525625</v>
      </c>
      <c r="P8" s="46">
        <f t="shared" si="1"/>
        <v>6732124.4268749999</v>
      </c>
      <c r="Q8" s="46">
        <f t="shared" si="1"/>
        <v>961812.30312500009</v>
      </c>
      <c r="R8" s="46">
        <f t="shared" si="1"/>
        <v>8427317.6125000007</v>
      </c>
      <c r="S8" s="46">
        <f t="shared" si="1"/>
        <v>1172212.575</v>
      </c>
      <c r="T8" s="46">
        <f t="shared" si="1"/>
        <v>1034596.655</v>
      </c>
      <c r="U8" s="46">
        <f t="shared" si="1"/>
        <v>894921.19000000006</v>
      </c>
      <c r="V8" s="46">
        <f t="shared" si="1"/>
        <v>770920</v>
      </c>
      <c r="W8" s="46">
        <f t="shared" si="1"/>
        <v>630267</v>
      </c>
      <c r="X8" s="46">
        <f t="shared" si="1"/>
        <v>1039102.25</v>
      </c>
      <c r="Y8" s="46">
        <f t="shared" si="1"/>
        <v>626273</v>
      </c>
      <c r="Z8" s="46">
        <f t="shared" si="1"/>
        <v>900297.35917047702</v>
      </c>
      <c r="AA8" s="47">
        <f>SUM(O8:Z8)</f>
        <v>25282873.897295479</v>
      </c>
      <c r="AB8" s="46">
        <f>+AB11+AB15+AB26+AB39+AB52</f>
        <v>3058067.6572650238</v>
      </c>
      <c r="AC8" s="46"/>
      <c r="AD8" s="46"/>
      <c r="AE8" s="4"/>
    </row>
    <row r="9" spans="1:31" ht="15" thickTop="1" x14ac:dyDescent="0.4">
      <c r="A9" s="45"/>
      <c r="B9" s="45" t="s">
        <v>44</v>
      </c>
      <c r="C9" s="1"/>
      <c r="D9" s="45"/>
      <c r="E9" s="43"/>
      <c r="F9" s="43"/>
      <c r="G9" s="43"/>
      <c r="H9" s="43"/>
      <c r="I9" s="44"/>
      <c r="J9" s="43"/>
    </row>
    <row r="10" spans="1:31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31" x14ac:dyDescent="0.4">
      <c r="A11" s="1"/>
      <c r="B11" s="1"/>
      <c r="C11" s="1"/>
      <c r="D11" s="42"/>
      <c r="E11" s="41" t="s">
        <v>43</v>
      </c>
      <c r="F11" s="40"/>
      <c r="G11" s="34"/>
      <c r="H11" s="34"/>
      <c r="I11" s="34"/>
      <c r="J11" s="34"/>
      <c r="K11" s="34"/>
      <c r="L11" s="34"/>
      <c r="N11" s="30">
        <f t="shared" ref="N11:AB11" si="2">+N12+N13</f>
        <v>9808848.0975604989</v>
      </c>
      <c r="O11" s="30">
        <f t="shared" si="2"/>
        <v>1651137.76</v>
      </c>
      <c r="P11" s="30">
        <f t="shared" si="2"/>
        <v>741303</v>
      </c>
      <c r="Q11" s="30">
        <f t="shared" si="2"/>
        <v>601155</v>
      </c>
      <c r="R11" s="30">
        <f t="shared" si="2"/>
        <v>743308</v>
      </c>
      <c r="S11" s="30">
        <f t="shared" si="2"/>
        <v>870344</v>
      </c>
      <c r="T11" s="30">
        <f t="shared" si="2"/>
        <v>750585</v>
      </c>
      <c r="U11" s="30">
        <f t="shared" si="2"/>
        <v>603155</v>
      </c>
      <c r="V11" s="30">
        <f t="shared" si="2"/>
        <v>742808</v>
      </c>
      <c r="W11" s="30">
        <f t="shared" si="2"/>
        <v>602155</v>
      </c>
      <c r="X11" s="30">
        <f t="shared" si="2"/>
        <v>1010997</v>
      </c>
      <c r="Y11" s="30">
        <f t="shared" si="2"/>
        <v>608932</v>
      </c>
      <c r="Z11" s="30">
        <f t="shared" si="2"/>
        <v>882968.339170477</v>
      </c>
      <c r="AA11" s="30">
        <f t="shared" si="2"/>
        <v>9808848.0991704762</v>
      </c>
      <c r="AB11" s="30">
        <f t="shared" si="2"/>
        <v>-1.6099774220492691E-3</v>
      </c>
      <c r="AC11" s="30"/>
      <c r="AD11" s="30"/>
    </row>
    <row r="12" spans="1:31" x14ac:dyDescent="0.4">
      <c r="A12" s="2"/>
      <c r="B12" s="1"/>
      <c r="C12" s="1"/>
      <c r="D12" s="1"/>
      <c r="E12" s="1"/>
      <c r="F12" s="1"/>
      <c r="G12" s="7">
        <v>1125110100</v>
      </c>
      <c r="H12" s="8" t="s">
        <v>2</v>
      </c>
      <c r="I12" s="8">
        <v>132</v>
      </c>
      <c r="J12" s="17" t="s">
        <v>41</v>
      </c>
      <c r="K12" s="8">
        <v>4151</v>
      </c>
      <c r="L12" s="7" t="s">
        <v>42</v>
      </c>
      <c r="M12" s="11"/>
      <c r="N12" s="6">
        <f>+'[1]ANALITICO (2)'!M$26</f>
        <v>9606079.7793853842</v>
      </c>
      <c r="O12" s="6">
        <f>+'[1]ANALITICO (2)'!N$26</f>
        <v>1651137.76</v>
      </c>
      <c r="P12" s="6">
        <f>+'[1]ANALITICO (2)'!O$26</f>
        <v>727253</v>
      </c>
      <c r="Q12" s="6">
        <f>+'[1]ANALITICO (2)'!P$26</f>
        <v>585600</v>
      </c>
      <c r="R12" s="6">
        <f>+'[1]ANALITICO (2)'!Q$26</f>
        <v>727753</v>
      </c>
      <c r="S12" s="6">
        <f>+'[1]ANALITICO (2)'!R$26</f>
        <v>854789</v>
      </c>
      <c r="T12" s="6">
        <f>+'[1]ANALITICO (2)'!S$26</f>
        <v>727253</v>
      </c>
      <c r="U12" s="6">
        <f>+'[1]ANALITICO (2)'!T$26</f>
        <v>587600</v>
      </c>
      <c r="V12" s="6">
        <f>+'[1]ANALITICO (2)'!U$26</f>
        <v>727253</v>
      </c>
      <c r="W12" s="6">
        <f>+'[1]ANALITICO (2)'!V$26</f>
        <v>586600</v>
      </c>
      <c r="X12" s="6">
        <f>+'[1]ANALITICO (2)'!W$26</f>
        <v>995442</v>
      </c>
      <c r="Y12" s="6">
        <f>+'[1]ANALITICO (2)'!X$26</f>
        <v>585600</v>
      </c>
      <c r="Z12" s="6">
        <f>+'[1]ANALITICO (2)'!Y$26</f>
        <v>849799.01917047706</v>
      </c>
      <c r="AA12" s="6">
        <f>SUM(O12:Z12)</f>
        <v>9606079.7791704759</v>
      </c>
      <c r="AB12" s="6">
        <f>+N12-AA12</f>
        <v>2.1490827202796936E-4</v>
      </c>
      <c r="AC12" s="6"/>
      <c r="AD12" s="4"/>
    </row>
    <row r="13" spans="1:31" x14ac:dyDescent="0.4">
      <c r="A13" s="2"/>
      <c r="B13" s="1"/>
      <c r="C13" s="1"/>
      <c r="D13" s="1"/>
      <c r="E13" s="1"/>
      <c r="F13" s="1"/>
      <c r="G13" s="7">
        <v>1125110100</v>
      </c>
      <c r="H13" s="8" t="s">
        <v>2</v>
      </c>
      <c r="I13" s="8">
        <v>132</v>
      </c>
      <c r="J13" s="17" t="s">
        <v>41</v>
      </c>
      <c r="K13" s="8">
        <v>4153</v>
      </c>
      <c r="L13" s="7" t="s">
        <v>29</v>
      </c>
      <c r="M13" s="9"/>
      <c r="N13" s="6">
        <f>+'[1]ANALITICO (2)'!M$28</f>
        <v>202768.31817511431</v>
      </c>
      <c r="O13" s="6">
        <f>+'[1]ANALITICO (2)'!N$28</f>
        <v>0</v>
      </c>
      <c r="P13" s="6">
        <f>+'[1]ANALITICO (2)'!O$28</f>
        <v>14050</v>
      </c>
      <c r="Q13" s="6">
        <f>+'[1]ANALITICO (2)'!P$28</f>
        <v>15555</v>
      </c>
      <c r="R13" s="6">
        <f>+'[1]ANALITICO (2)'!Q$28</f>
        <v>15555</v>
      </c>
      <c r="S13" s="6">
        <f>+'[1]ANALITICO (2)'!R$28</f>
        <v>15555</v>
      </c>
      <c r="T13" s="6">
        <f>+'[1]ANALITICO (2)'!S$28</f>
        <v>23332</v>
      </c>
      <c r="U13" s="6">
        <f>+'[1]ANALITICO (2)'!T$28</f>
        <v>15555</v>
      </c>
      <c r="V13" s="6">
        <f>+'[1]ANALITICO (2)'!U$28</f>
        <v>15555</v>
      </c>
      <c r="W13" s="6">
        <f>+'[1]ANALITICO (2)'!V$28</f>
        <v>15555</v>
      </c>
      <c r="X13" s="6">
        <f>+'[1]ANALITICO (2)'!W$28</f>
        <v>15555</v>
      </c>
      <c r="Y13" s="6">
        <f>+'[1]ANALITICO (2)'!X$28</f>
        <v>23332</v>
      </c>
      <c r="Z13" s="6">
        <f>+'[1]ANALITICO (2)'!Y$28</f>
        <v>33169.32</v>
      </c>
      <c r="AA13" s="6">
        <f>SUM(O13:Z13)</f>
        <v>202768.32</v>
      </c>
      <c r="AB13" s="6">
        <f>+N13-AA13</f>
        <v>-1.8248856940772384E-3</v>
      </c>
      <c r="AC13" s="6"/>
      <c r="AD13" s="4"/>
    </row>
    <row r="14" spans="1:31" x14ac:dyDescent="0.4">
      <c r="A14" s="2"/>
      <c r="B14" s="1"/>
      <c r="C14" s="1"/>
      <c r="D14" s="1"/>
      <c r="E14" s="39"/>
      <c r="F14" s="38"/>
      <c r="G14" s="38"/>
      <c r="H14" s="37"/>
      <c r="I14" s="37"/>
      <c r="J14" s="37"/>
      <c r="M14" s="11" t="s">
        <v>40</v>
      </c>
      <c r="N14" s="36">
        <f>+N13</f>
        <v>202768.31817511431</v>
      </c>
      <c r="O14" s="36">
        <f t="shared" ref="O14:AB14" si="3">+O13+O12</f>
        <v>1651137.76</v>
      </c>
      <c r="P14" s="36">
        <f t="shared" si="3"/>
        <v>741303</v>
      </c>
      <c r="Q14" s="36">
        <f t="shared" si="3"/>
        <v>601155</v>
      </c>
      <c r="R14" s="36">
        <f t="shared" si="3"/>
        <v>743308</v>
      </c>
      <c r="S14" s="36">
        <f t="shared" si="3"/>
        <v>870344</v>
      </c>
      <c r="T14" s="36">
        <f t="shared" si="3"/>
        <v>750585</v>
      </c>
      <c r="U14" s="36">
        <f t="shared" si="3"/>
        <v>603155</v>
      </c>
      <c r="V14" s="36">
        <f t="shared" si="3"/>
        <v>742808</v>
      </c>
      <c r="W14" s="36">
        <f t="shared" si="3"/>
        <v>602155</v>
      </c>
      <c r="X14" s="36">
        <f t="shared" si="3"/>
        <v>1010997</v>
      </c>
      <c r="Y14" s="36">
        <f t="shared" si="3"/>
        <v>608932</v>
      </c>
      <c r="Z14" s="36">
        <f t="shared" si="3"/>
        <v>882968.339170477</v>
      </c>
      <c r="AA14" s="36">
        <f t="shared" si="3"/>
        <v>9808848.0991704762</v>
      </c>
      <c r="AB14" s="36">
        <f t="shared" si="3"/>
        <v>-1.6099774220492691E-3</v>
      </c>
      <c r="AC14" s="36"/>
      <c r="AD14" s="4"/>
    </row>
    <row r="15" spans="1:31" x14ac:dyDescent="0.4">
      <c r="A15" s="2"/>
      <c r="B15" s="1"/>
      <c r="C15" s="1"/>
      <c r="D15" s="1"/>
      <c r="E15" s="35" t="s">
        <v>39</v>
      </c>
      <c r="F15" s="35" t="s">
        <v>38</v>
      </c>
      <c r="G15" s="34"/>
      <c r="H15" s="32"/>
      <c r="I15" s="32"/>
      <c r="J15" s="33"/>
      <c r="K15" s="32"/>
      <c r="L15" s="31"/>
      <c r="M15" s="20"/>
      <c r="N15" s="30">
        <f t="shared" ref="N15:AB15" si="4">+N16+N22</f>
        <v>16515914.360000001</v>
      </c>
      <c r="O15" s="30">
        <f t="shared" si="4"/>
        <v>100475</v>
      </c>
      <c r="P15" s="30">
        <f t="shared" si="4"/>
        <v>5583075.3200000003</v>
      </c>
      <c r="Q15" s="30">
        <f t="shared" si="4"/>
        <v>83341.535000000003</v>
      </c>
      <c r="R15" s="30">
        <f t="shared" si="4"/>
        <v>7439030.4900000002</v>
      </c>
      <c r="S15" s="30">
        <f t="shared" si="4"/>
        <v>17398.075000000001</v>
      </c>
      <c r="T15" s="30">
        <f t="shared" si="4"/>
        <v>0</v>
      </c>
      <c r="U15" s="30">
        <f t="shared" si="4"/>
        <v>0</v>
      </c>
      <c r="V15" s="30">
        <f t="shared" si="4"/>
        <v>0</v>
      </c>
      <c r="W15" s="30">
        <f t="shared" si="4"/>
        <v>0</v>
      </c>
      <c r="X15" s="30">
        <f t="shared" si="4"/>
        <v>0</v>
      </c>
      <c r="Y15" s="30">
        <f t="shared" si="4"/>
        <v>0</v>
      </c>
      <c r="Z15" s="30">
        <f t="shared" si="4"/>
        <v>0</v>
      </c>
      <c r="AA15" s="30">
        <f t="shared" si="4"/>
        <v>13223320.42</v>
      </c>
      <c r="AB15" s="30">
        <f t="shared" si="4"/>
        <v>3292593.9420000012</v>
      </c>
      <c r="AC15" s="30"/>
      <c r="AD15" s="30"/>
    </row>
    <row r="16" spans="1:31" x14ac:dyDescent="0.4">
      <c r="A16" s="2"/>
      <c r="B16" s="1"/>
      <c r="C16" s="1"/>
      <c r="D16" s="1"/>
      <c r="E16" s="1"/>
      <c r="F16" s="27" t="s">
        <v>37</v>
      </c>
      <c r="G16" s="26" t="s">
        <v>36</v>
      </c>
      <c r="H16" s="24"/>
      <c r="I16" s="24"/>
      <c r="J16" s="25"/>
      <c r="K16" s="24"/>
      <c r="L16" s="23"/>
      <c r="M16" s="16"/>
      <c r="N16" s="14">
        <f t="shared" ref="N16:AB16" si="5">SUM(N17:N21)</f>
        <v>16142507.977000002</v>
      </c>
      <c r="O16" s="14">
        <f t="shared" si="5"/>
        <v>100475</v>
      </c>
      <c r="P16" s="14">
        <f t="shared" si="5"/>
        <v>5352211.32</v>
      </c>
      <c r="Q16" s="14">
        <f t="shared" si="5"/>
        <v>15477.534999999998</v>
      </c>
      <c r="R16" s="14">
        <f t="shared" si="5"/>
        <v>7371168.0700000003</v>
      </c>
      <c r="S16" s="14">
        <f t="shared" si="5"/>
        <v>10582.11</v>
      </c>
      <c r="T16" s="14">
        <f t="shared" si="5"/>
        <v>0</v>
      </c>
      <c r="U16" s="14">
        <f t="shared" si="5"/>
        <v>0</v>
      </c>
      <c r="V16" s="14">
        <f t="shared" si="5"/>
        <v>0</v>
      </c>
      <c r="W16" s="14">
        <f t="shared" si="5"/>
        <v>0</v>
      </c>
      <c r="X16" s="14">
        <f t="shared" si="5"/>
        <v>0</v>
      </c>
      <c r="Y16" s="14">
        <f t="shared" si="5"/>
        <v>0</v>
      </c>
      <c r="Z16" s="14">
        <f t="shared" si="5"/>
        <v>0</v>
      </c>
      <c r="AA16" s="14">
        <f t="shared" si="5"/>
        <v>12849914.035</v>
      </c>
      <c r="AB16" s="14">
        <f t="shared" si="5"/>
        <v>3292593.9420000012</v>
      </c>
      <c r="AC16" s="14"/>
      <c r="AD16" s="14"/>
    </row>
    <row r="17" spans="1:30" x14ac:dyDescent="0.4">
      <c r="A17" s="2"/>
      <c r="B17" s="1"/>
      <c r="C17" s="1"/>
      <c r="D17" s="1"/>
      <c r="E17" s="1"/>
      <c r="F17" s="1"/>
      <c r="G17" s="7">
        <v>1125110100</v>
      </c>
      <c r="H17" s="8" t="s">
        <v>2</v>
      </c>
      <c r="I17" s="8">
        <v>132</v>
      </c>
      <c r="J17" s="17" t="s">
        <v>34</v>
      </c>
      <c r="K17" s="8">
        <v>4152</v>
      </c>
      <c r="L17" s="7" t="s">
        <v>30</v>
      </c>
      <c r="M17" s="29"/>
      <c r="N17" s="6">
        <f>+'[1]ANALITICO (2)'!M$40</f>
        <v>46427.535000000003</v>
      </c>
      <c r="O17" s="6">
        <f>+'[1]ANALITICO (2)'!N$40</f>
        <v>15475</v>
      </c>
      <c r="P17" s="6">
        <f>+'[1]ANALITICO (2)'!O$40</f>
        <v>15475</v>
      </c>
      <c r="Q17" s="6">
        <f>+'[1]ANALITICO (2)'!P$40</f>
        <v>15477.534999999998</v>
      </c>
      <c r="R17" s="6">
        <f>+'[1]ANALITICO (2)'!Q$40</f>
        <v>0</v>
      </c>
      <c r="S17" s="6">
        <v>10582.11</v>
      </c>
      <c r="T17" s="6">
        <f>+'[1]ANALITICO (2)'!S$40</f>
        <v>0</v>
      </c>
      <c r="U17" s="6">
        <f>+'[1]ANALITICO (2)'!T$40</f>
        <v>0</v>
      </c>
      <c r="V17" s="6">
        <f>+'[1]ANALITICO (2)'!U$40</f>
        <v>0</v>
      </c>
      <c r="W17" s="6">
        <f>+'[1]ANALITICO (2)'!V$40</f>
        <v>0</v>
      </c>
      <c r="X17" s="6">
        <f>+'[1]ANALITICO (2)'!W$40</f>
        <v>0</v>
      </c>
      <c r="Y17" s="6">
        <f>+'[1]ANALITICO (2)'!X$40</f>
        <v>0</v>
      </c>
      <c r="Z17" s="6">
        <f>+'[1]ANALITICO (2)'!Y$40</f>
        <v>0</v>
      </c>
      <c r="AA17" s="6">
        <f>SUM(O17:Z17)</f>
        <v>57009.644999999997</v>
      </c>
      <c r="AB17" s="6">
        <f>+N17-AA17</f>
        <v>-10582.109999999993</v>
      </c>
      <c r="AC17" s="6"/>
      <c r="AD17" s="4"/>
    </row>
    <row r="18" spans="1:30" x14ac:dyDescent="0.4">
      <c r="A18" s="2"/>
      <c r="B18" s="1"/>
      <c r="C18" s="1"/>
      <c r="D18" s="1"/>
      <c r="E18" s="11"/>
      <c r="F18" s="1"/>
      <c r="G18" s="7">
        <v>1125110100</v>
      </c>
      <c r="H18" s="8" t="s">
        <v>2</v>
      </c>
      <c r="I18" s="8">
        <v>132</v>
      </c>
      <c r="J18" s="17" t="s">
        <v>34</v>
      </c>
      <c r="K18" s="8">
        <v>4153</v>
      </c>
      <c r="L18" s="7" t="s">
        <v>29</v>
      </c>
      <c r="M18" s="12"/>
      <c r="N18" s="6">
        <f>+'[1]ANALITICO (2)'!M$72</f>
        <v>16011080.442000002</v>
      </c>
      <c r="O18" s="6">
        <v>0</v>
      </c>
      <c r="P18" s="6">
        <f>+'[1]ANALITICO (2)'!O$72</f>
        <v>5336736.32</v>
      </c>
      <c r="Q18" s="6">
        <v>0</v>
      </c>
      <c r="R18" s="6">
        <v>7371168.0700000003</v>
      </c>
      <c r="S18" s="6">
        <f>+'[1]ANALITICO (2)'!R$72</f>
        <v>0</v>
      </c>
      <c r="T18" s="6"/>
      <c r="U18" s="6">
        <f>+'[1]ANALITICO (2)'!T$72</f>
        <v>0</v>
      </c>
      <c r="V18" s="6">
        <f>+'[1]ANALITICO (2)'!U$72</f>
        <v>0</v>
      </c>
      <c r="W18" s="6">
        <f>+'[1]ANALITICO (2)'!V$72</f>
        <v>0</v>
      </c>
      <c r="X18" s="6">
        <f>+'[1]ANALITICO (2)'!W$72</f>
        <v>0</v>
      </c>
      <c r="Y18" s="6">
        <f>+'[1]ANALITICO (2)'!X$72</f>
        <v>0</v>
      </c>
      <c r="Z18" s="6">
        <f>+'[1]ANALITICO (2)'!Y$72</f>
        <v>0</v>
      </c>
      <c r="AA18" s="6">
        <f t="shared" ref="AA18:AA21" si="6">SUM(O18:Z18)</f>
        <v>12707904.390000001</v>
      </c>
      <c r="AB18" s="6">
        <f>+N18-AA18</f>
        <v>3303176.0520000011</v>
      </c>
      <c r="AC18" s="6"/>
      <c r="AD18" s="4"/>
    </row>
    <row r="19" spans="1:30" x14ac:dyDescent="0.4">
      <c r="A19" s="2"/>
      <c r="B19" s="1"/>
      <c r="C19" s="1"/>
      <c r="D19" s="1"/>
      <c r="E19" s="11"/>
      <c r="F19" s="1"/>
      <c r="G19" s="28" t="s">
        <v>76</v>
      </c>
      <c r="H19" s="8" t="s">
        <v>2</v>
      </c>
      <c r="I19" s="8">
        <v>132</v>
      </c>
      <c r="J19" s="17" t="s">
        <v>34</v>
      </c>
      <c r="K19" s="8">
        <v>4153</v>
      </c>
      <c r="L19" s="7" t="s">
        <v>29</v>
      </c>
      <c r="M19" s="12"/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f t="shared" si="6"/>
        <v>0</v>
      </c>
      <c r="AB19" s="6">
        <f>+N19-AA19</f>
        <v>0</v>
      </c>
      <c r="AC19" s="6"/>
      <c r="AD19" s="4"/>
    </row>
    <row r="20" spans="1:30" x14ac:dyDescent="0.4">
      <c r="A20" s="2"/>
      <c r="B20" s="1"/>
      <c r="C20" s="1"/>
      <c r="D20" s="1"/>
      <c r="E20" s="11"/>
      <c r="F20" s="1"/>
      <c r="G20" s="7">
        <v>1125110100</v>
      </c>
      <c r="H20" s="8" t="s">
        <v>2</v>
      </c>
      <c r="I20" s="8">
        <v>132</v>
      </c>
      <c r="J20" s="17" t="s">
        <v>34</v>
      </c>
      <c r="K20" s="8">
        <v>4155</v>
      </c>
      <c r="L20" s="7" t="s">
        <v>35</v>
      </c>
      <c r="M20" s="12"/>
      <c r="N20" s="4">
        <f>+'[1]ANALITICO (2)'!M$76</f>
        <v>85000</v>
      </c>
      <c r="O20" s="4">
        <v>85000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6">
        <f t="shared" si="6"/>
        <v>85000</v>
      </c>
      <c r="AB20" s="6">
        <f>+N20-AA20</f>
        <v>0</v>
      </c>
      <c r="AC20" s="6"/>
      <c r="AD20" s="4"/>
    </row>
    <row r="21" spans="1:30" x14ac:dyDescent="0.4">
      <c r="A21" s="2"/>
      <c r="B21" s="1"/>
      <c r="C21" s="1"/>
      <c r="D21" s="1"/>
      <c r="E21" s="9"/>
      <c r="F21" s="1"/>
      <c r="G21" s="7">
        <v>1125110100</v>
      </c>
      <c r="H21" s="8" t="s">
        <v>2</v>
      </c>
      <c r="I21" s="8">
        <v>132</v>
      </c>
      <c r="J21" s="17" t="s">
        <v>34</v>
      </c>
      <c r="K21" s="8">
        <v>4156</v>
      </c>
      <c r="L21" s="7" t="s">
        <v>33</v>
      </c>
      <c r="M21" s="9"/>
      <c r="N21" s="6">
        <f>+'[2]ANALITICO (2)'!$M$78</f>
        <v>0</v>
      </c>
      <c r="O21" s="6">
        <f>+'[2]ANALITICO (2)'!$M$78</f>
        <v>0</v>
      </c>
      <c r="P21" s="6">
        <f>+'[2]ANALITICO (2)'!$M$78</f>
        <v>0</v>
      </c>
      <c r="Q21" s="6">
        <f>+'[2]ANALITICO (2)'!$M$78</f>
        <v>0</v>
      </c>
      <c r="R21" s="6">
        <f>+'[2]ANALITICO (2)'!$M$78</f>
        <v>0</v>
      </c>
      <c r="S21" s="6">
        <f>+'[2]ANALITICO (2)'!$M$78</f>
        <v>0</v>
      </c>
      <c r="T21" s="6">
        <f>+'[2]ANALITICO (2)'!$M$78</f>
        <v>0</v>
      </c>
      <c r="U21" s="6">
        <f>+'[2]ANALITICO (2)'!$M$78</f>
        <v>0</v>
      </c>
      <c r="V21" s="6">
        <f>+'[2]ANALITICO (2)'!$M$78</f>
        <v>0</v>
      </c>
      <c r="W21" s="6">
        <f>+'[2]ANALITICO (2)'!$M$78</f>
        <v>0</v>
      </c>
      <c r="X21" s="6">
        <f>+'[2]ANALITICO (2)'!$M$78</f>
        <v>0</v>
      </c>
      <c r="Y21" s="6">
        <f>+'[2]ANALITICO (2)'!$M$78</f>
        <v>0</v>
      </c>
      <c r="Z21" s="6">
        <f>+'[2]ANALITICO (2)'!$M$78</f>
        <v>0</v>
      </c>
      <c r="AA21" s="6">
        <f t="shared" si="6"/>
        <v>0</v>
      </c>
      <c r="AB21" s="6">
        <f>+N21-AA21</f>
        <v>0</v>
      </c>
      <c r="AC21" s="6"/>
      <c r="AD21" s="4"/>
    </row>
    <row r="22" spans="1:30" x14ac:dyDescent="0.4">
      <c r="A22" s="2"/>
      <c r="B22" s="1"/>
      <c r="C22" s="1"/>
      <c r="D22" s="1"/>
      <c r="F22" s="27" t="s">
        <v>32</v>
      </c>
      <c r="G22" s="26" t="s">
        <v>31</v>
      </c>
      <c r="H22" s="24"/>
      <c r="I22" s="24"/>
      <c r="J22" s="25"/>
      <c r="K22" s="24"/>
      <c r="L22" s="23"/>
      <c r="M22" s="16"/>
      <c r="N22" s="14">
        <f t="shared" ref="N22:AA22" si="7">SUM(N23:N25)</f>
        <v>373406.38300000003</v>
      </c>
      <c r="O22" s="14">
        <f t="shared" si="7"/>
        <v>0</v>
      </c>
      <c r="P22" s="14">
        <f t="shared" si="7"/>
        <v>230864</v>
      </c>
      <c r="Q22" s="14">
        <f t="shared" si="7"/>
        <v>67864</v>
      </c>
      <c r="R22" s="14">
        <f t="shared" si="7"/>
        <v>67862.42</v>
      </c>
      <c r="S22" s="14">
        <f t="shared" si="7"/>
        <v>6815.9650000000001</v>
      </c>
      <c r="T22" s="14">
        <f t="shared" si="7"/>
        <v>0</v>
      </c>
      <c r="U22" s="14">
        <f t="shared" si="7"/>
        <v>0</v>
      </c>
      <c r="V22" s="14">
        <f t="shared" si="7"/>
        <v>0</v>
      </c>
      <c r="W22" s="14">
        <f t="shared" si="7"/>
        <v>0</v>
      </c>
      <c r="X22" s="14">
        <f t="shared" si="7"/>
        <v>0</v>
      </c>
      <c r="Y22" s="14">
        <f t="shared" si="7"/>
        <v>0</v>
      </c>
      <c r="Z22" s="14">
        <f t="shared" si="7"/>
        <v>0</v>
      </c>
      <c r="AA22" s="14">
        <f t="shared" si="7"/>
        <v>373406.38500000001</v>
      </c>
      <c r="AB22" s="14"/>
      <c r="AC22" s="14"/>
      <c r="AD22" s="14"/>
    </row>
    <row r="23" spans="1:30" x14ac:dyDescent="0.4">
      <c r="A23" s="2"/>
      <c r="B23" s="1"/>
      <c r="C23" s="1"/>
      <c r="D23" s="1"/>
      <c r="F23" s="1"/>
      <c r="G23" s="7">
        <v>1125110100</v>
      </c>
      <c r="H23" s="8" t="s">
        <v>2</v>
      </c>
      <c r="I23" s="8">
        <v>132</v>
      </c>
      <c r="J23" s="17" t="s">
        <v>28</v>
      </c>
      <c r="K23" s="8">
        <v>4152</v>
      </c>
      <c r="L23" s="7" t="s">
        <v>30</v>
      </c>
      <c r="M23" s="11"/>
      <c r="N23" s="6">
        <f>+'[1]ANALITICO (2)'!$M$89</f>
        <v>27266.965</v>
      </c>
      <c r="O23" s="6">
        <f>+'[2]ANALITICO (2)'!N$89</f>
        <v>0</v>
      </c>
      <c r="P23" s="6">
        <v>6817</v>
      </c>
      <c r="Q23" s="6">
        <v>6817</v>
      </c>
      <c r="R23" s="6">
        <v>6817</v>
      </c>
      <c r="S23" s="6">
        <v>6815.9650000000001</v>
      </c>
      <c r="T23" s="6">
        <f>+'[2]ANALITICO (2)'!S$89</f>
        <v>0</v>
      </c>
      <c r="U23" s="6">
        <f>+'[2]ANALITICO (2)'!T$89</f>
        <v>0</v>
      </c>
      <c r="V23" s="6">
        <f>+'[2]ANALITICO (2)'!U$89</f>
        <v>0</v>
      </c>
      <c r="W23" s="6">
        <f>+'[2]ANALITICO (2)'!V$89</f>
        <v>0</v>
      </c>
      <c r="X23" s="6">
        <f>+'[2]ANALITICO (2)'!W$89</f>
        <v>0</v>
      </c>
      <c r="Y23" s="6">
        <f>+'[2]ANALITICO (2)'!X$89</f>
        <v>0</v>
      </c>
      <c r="Z23" s="6">
        <f>+'[2]ANALITICO (2)'!Y$89</f>
        <v>0</v>
      </c>
      <c r="AA23" s="6">
        <f>SUM(O23:Z23)</f>
        <v>27266.965</v>
      </c>
      <c r="AB23" s="6">
        <f>+N23-AA23</f>
        <v>0</v>
      </c>
      <c r="AC23" s="6"/>
      <c r="AD23" s="4"/>
    </row>
    <row r="24" spans="1:30" x14ac:dyDescent="0.4">
      <c r="A24" s="2"/>
      <c r="B24" s="1"/>
      <c r="C24" s="1"/>
      <c r="D24" s="1"/>
      <c r="F24" s="11"/>
      <c r="G24" s="7">
        <v>1125110100</v>
      </c>
      <c r="H24" s="8" t="s">
        <v>2</v>
      </c>
      <c r="I24" s="8">
        <v>132</v>
      </c>
      <c r="J24" s="17" t="s">
        <v>28</v>
      </c>
      <c r="K24" s="8">
        <v>4153</v>
      </c>
      <c r="L24" s="7" t="s">
        <v>29</v>
      </c>
      <c r="M24" s="12"/>
      <c r="N24" s="6">
        <f>+'[1]ANALITICO (2)'!$M$120</f>
        <v>183139.41800000003</v>
      </c>
      <c r="O24" s="6">
        <f>+'[2]ANALITICO (2)'!N$120</f>
        <v>0</v>
      </c>
      <c r="P24" s="6">
        <v>61047</v>
      </c>
      <c r="Q24" s="6">
        <v>61047</v>
      </c>
      <c r="R24" s="6">
        <v>61045.42</v>
      </c>
      <c r="S24" s="6">
        <v>0</v>
      </c>
      <c r="T24" s="6">
        <f>+'[2]ANALITICO (2)'!S$120</f>
        <v>0</v>
      </c>
      <c r="U24" s="6">
        <f>+'[2]ANALITICO (2)'!T$120</f>
        <v>0</v>
      </c>
      <c r="V24" s="6">
        <f>+'[2]ANALITICO (2)'!U$120</f>
        <v>0</v>
      </c>
      <c r="W24" s="6">
        <f>+'[2]ANALITICO (2)'!V$120</f>
        <v>0</v>
      </c>
      <c r="X24" s="6">
        <f>+'[2]ANALITICO (2)'!W$120</f>
        <v>0</v>
      </c>
      <c r="Y24" s="6">
        <f>+'[2]ANALITICO (2)'!X$120</f>
        <v>0</v>
      </c>
      <c r="Z24" s="6">
        <f>+'[2]ANALITICO (2)'!Y$120</f>
        <v>0</v>
      </c>
      <c r="AA24" s="6">
        <f>SUM(O24:Z24)</f>
        <v>183139.41999999998</v>
      </c>
      <c r="AB24" s="6">
        <f>+N24-AA24</f>
        <v>-1.9999999494757503E-3</v>
      </c>
      <c r="AC24" s="6"/>
      <c r="AD24" s="4"/>
    </row>
    <row r="25" spans="1:30" x14ac:dyDescent="0.4">
      <c r="A25" s="2"/>
      <c r="B25" s="1"/>
      <c r="C25" s="1"/>
      <c r="D25" s="1"/>
      <c r="F25" s="11"/>
      <c r="G25" s="7">
        <v>1125110100</v>
      </c>
      <c r="H25" s="8" t="s">
        <v>2</v>
      </c>
      <c r="I25" s="8">
        <v>132</v>
      </c>
      <c r="J25" s="17" t="s">
        <v>28</v>
      </c>
      <c r="K25" s="8">
        <v>4155</v>
      </c>
      <c r="L25" s="7" t="s">
        <v>0</v>
      </c>
      <c r="M25" s="12"/>
      <c r="N25" s="6">
        <f>+'[1]ANALITICO (2)'!$M$124</f>
        <v>163000</v>
      </c>
      <c r="O25" s="6">
        <f>+'[2]ANALITICO (2)'!N$124</f>
        <v>0</v>
      </c>
      <c r="P25" s="6">
        <f>+N25</f>
        <v>163000</v>
      </c>
      <c r="Q25" s="6">
        <f>+'[2]ANALITICO (2)'!P$124</f>
        <v>0</v>
      </c>
      <c r="R25" s="6">
        <f>+'[2]ANALITICO (2)'!Q$124</f>
        <v>0</v>
      </c>
      <c r="S25" s="6">
        <f>+'[2]ANALITICO (2)'!R$124</f>
        <v>0</v>
      </c>
      <c r="T25" s="6">
        <f>+'[2]ANALITICO (2)'!S$124</f>
        <v>0</v>
      </c>
      <c r="U25" s="6">
        <f>+'[2]ANALITICO (2)'!T$124</f>
        <v>0</v>
      </c>
      <c r="V25" s="6">
        <f>+'[2]ANALITICO (2)'!U$124</f>
        <v>0</v>
      </c>
      <c r="W25" s="6">
        <f>+'[2]ANALITICO (2)'!V$124</f>
        <v>0</v>
      </c>
      <c r="X25" s="6">
        <f>+'[2]ANALITICO (2)'!W$124</f>
        <v>0</v>
      </c>
      <c r="Y25" s="6">
        <f>+'[2]ANALITICO (2)'!X$124</f>
        <v>0</v>
      </c>
      <c r="Z25" s="6">
        <f>+'[2]ANALITICO (2)'!Y$124</f>
        <v>0</v>
      </c>
      <c r="AA25" s="6">
        <f>SUM(O25:Z25)</f>
        <v>163000</v>
      </c>
      <c r="AB25" s="6">
        <f>+N25-AA25</f>
        <v>0</v>
      </c>
      <c r="AC25" s="6"/>
      <c r="AD25" s="4"/>
    </row>
    <row r="26" spans="1:30" ht="15" customHeight="1" x14ac:dyDescent="0.4">
      <c r="A26" s="2"/>
      <c r="B26" s="1"/>
      <c r="C26" s="1"/>
      <c r="D26" s="1"/>
      <c r="E26" s="20" t="s">
        <v>27</v>
      </c>
      <c r="F26" s="20" t="s">
        <v>26</v>
      </c>
      <c r="G26" s="20"/>
      <c r="H26" s="20"/>
      <c r="I26" s="20"/>
      <c r="J26" s="20"/>
      <c r="K26" s="20"/>
      <c r="L26" s="20"/>
      <c r="M26" s="20"/>
      <c r="N26" s="18">
        <f t="shared" ref="N26:AB26" si="8">+N27+N31+N35</f>
        <v>775453.5</v>
      </c>
      <c r="O26" s="18">
        <f t="shared" si="8"/>
        <v>65914</v>
      </c>
      <c r="P26" s="18">
        <f t="shared" si="8"/>
        <v>50000</v>
      </c>
      <c r="Q26" s="18">
        <f t="shared" si="8"/>
        <v>68151.44</v>
      </c>
      <c r="R26" s="18">
        <f t="shared" si="8"/>
        <v>50002</v>
      </c>
      <c r="S26" s="18">
        <f t="shared" si="8"/>
        <v>256358.5</v>
      </c>
      <c r="T26" s="18">
        <f t="shared" si="8"/>
        <v>255899.655</v>
      </c>
      <c r="U26" s="18">
        <f t="shared" si="8"/>
        <v>263654.19000000006</v>
      </c>
      <c r="V26" s="18">
        <f t="shared" si="8"/>
        <v>0</v>
      </c>
      <c r="W26" s="18">
        <f t="shared" si="8"/>
        <v>0</v>
      </c>
      <c r="X26" s="18">
        <f t="shared" si="8"/>
        <v>0</v>
      </c>
      <c r="Y26" s="18">
        <f t="shared" si="8"/>
        <v>0</v>
      </c>
      <c r="Z26" s="18">
        <f t="shared" si="8"/>
        <v>0</v>
      </c>
      <c r="AA26" s="18">
        <f t="shared" si="8"/>
        <v>923371.21900000004</v>
      </c>
      <c r="AB26" s="18">
        <f t="shared" si="8"/>
        <v>-234526.285</v>
      </c>
      <c r="AC26" s="18"/>
      <c r="AD26" s="18"/>
    </row>
    <row r="27" spans="1:30" x14ac:dyDescent="0.4">
      <c r="A27" s="2"/>
      <c r="B27" s="1"/>
      <c r="C27" s="1"/>
      <c r="D27" s="1"/>
      <c r="E27" s="1"/>
      <c r="F27" s="27" t="s">
        <v>25</v>
      </c>
      <c r="G27" s="26" t="s">
        <v>24</v>
      </c>
      <c r="H27" s="24"/>
      <c r="I27" s="24"/>
      <c r="J27" s="25"/>
      <c r="K27" s="24"/>
      <c r="L27" s="23"/>
      <c r="M27" s="15"/>
      <c r="N27" s="14">
        <f t="shared" ref="N27:AB27" si="9">SUM(N28:N30)</f>
        <v>255899.655</v>
      </c>
      <c r="O27" s="14">
        <f t="shared" si="9"/>
        <v>0</v>
      </c>
      <c r="P27" s="14">
        <f t="shared" si="9"/>
        <v>0</v>
      </c>
      <c r="Q27" s="14">
        <f t="shared" si="9"/>
        <v>18150.439999999999</v>
      </c>
      <c r="R27" s="14">
        <f t="shared" si="9"/>
        <v>0</v>
      </c>
      <c r="S27" s="14">
        <f t="shared" si="9"/>
        <v>228406.12</v>
      </c>
      <c r="T27" s="14">
        <f t="shared" si="9"/>
        <v>0</v>
      </c>
      <c r="U27" s="14">
        <f t="shared" si="9"/>
        <v>0</v>
      </c>
      <c r="V27" s="14">
        <f t="shared" si="9"/>
        <v>0</v>
      </c>
      <c r="W27" s="14">
        <f t="shared" si="9"/>
        <v>0</v>
      </c>
      <c r="X27" s="14">
        <f t="shared" si="9"/>
        <v>0</v>
      </c>
      <c r="Y27" s="14">
        <f t="shared" si="9"/>
        <v>0</v>
      </c>
      <c r="Z27" s="14">
        <f t="shared" si="9"/>
        <v>0</v>
      </c>
      <c r="AA27" s="14">
        <f t="shared" si="9"/>
        <v>246556.56</v>
      </c>
      <c r="AB27" s="14">
        <f t="shared" si="9"/>
        <v>9343.0950000000012</v>
      </c>
      <c r="AC27" s="14"/>
      <c r="AD27" s="14"/>
    </row>
    <row r="28" spans="1:30" x14ac:dyDescent="0.4">
      <c r="A28" s="2"/>
      <c r="B28" s="1"/>
      <c r="C28" s="1"/>
      <c r="D28" s="1"/>
      <c r="E28" s="1"/>
      <c r="F28" s="1"/>
      <c r="G28" s="7">
        <v>1125110100</v>
      </c>
      <c r="H28" s="8" t="s">
        <v>2</v>
      </c>
      <c r="I28" s="8">
        <v>132</v>
      </c>
      <c r="J28" s="17" t="s">
        <v>23</v>
      </c>
      <c r="K28" s="8">
        <v>4152</v>
      </c>
      <c r="L28" s="7" t="s">
        <v>4</v>
      </c>
      <c r="M28" s="11"/>
      <c r="N28" s="6">
        <f>+'[1]ANALITICO (2)'!M$138</f>
        <v>33162.525000000001</v>
      </c>
      <c r="O28" s="6">
        <f>+'[1]ANALITICO (2)'!N$138</f>
        <v>0</v>
      </c>
      <c r="P28" s="6">
        <f>+'[1]ANALITICO (2)'!O$138</f>
        <v>0</v>
      </c>
      <c r="Q28" s="6">
        <f>+'[1]ANALITICO (2)'!P$138</f>
        <v>0</v>
      </c>
      <c r="R28" s="6">
        <f>+'[1]ANALITICO (2)'!Q$138</f>
        <v>0</v>
      </c>
      <c r="S28" s="6">
        <v>5668.99</v>
      </c>
      <c r="T28" s="6">
        <f>+'[1]ANALITICO (2)'!S$138</f>
        <v>0</v>
      </c>
      <c r="U28" s="6">
        <f>+'[1]ANALITICO (2)'!T$138</f>
        <v>0</v>
      </c>
      <c r="V28" s="6">
        <f>+'[1]ANALITICO (2)'!U$138</f>
        <v>0</v>
      </c>
      <c r="W28" s="6">
        <f>+'[1]ANALITICO (2)'!V$138</f>
        <v>0</v>
      </c>
      <c r="X28" s="6">
        <f>+'[1]ANALITICO (2)'!W$138</f>
        <v>0</v>
      </c>
      <c r="Y28" s="6">
        <f>+'[1]ANALITICO (2)'!X$138</f>
        <v>0</v>
      </c>
      <c r="Z28" s="6">
        <f>+'[2]ANALITICO (2)'!Y$138</f>
        <v>0</v>
      </c>
      <c r="AA28" s="6">
        <f>SUM(O28:Z28)</f>
        <v>5668.99</v>
      </c>
      <c r="AB28" s="6">
        <f>+N28-AA28</f>
        <v>27493.535000000003</v>
      </c>
      <c r="AC28" s="6"/>
      <c r="AD28" s="4"/>
    </row>
    <row r="29" spans="1:30" x14ac:dyDescent="0.4">
      <c r="A29" s="2"/>
      <c r="B29" s="1"/>
      <c r="C29" s="1"/>
      <c r="D29" s="1"/>
      <c r="E29" s="1"/>
      <c r="F29" s="1"/>
      <c r="G29" s="7">
        <v>1125110100</v>
      </c>
      <c r="H29" s="8" t="s">
        <v>2</v>
      </c>
      <c r="I29" s="8">
        <v>132</v>
      </c>
      <c r="J29" s="17" t="s">
        <v>23</v>
      </c>
      <c r="K29" s="8">
        <v>4153</v>
      </c>
      <c r="L29" s="7" t="s">
        <v>3</v>
      </c>
      <c r="M29" s="12"/>
      <c r="N29" s="6">
        <f>+'[1]ANALITICO (2)'!M$169</f>
        <v>222737.13</v>
      </c>
      <c r="O29" s="6">
        <f>+'[1]ANALITICO (2)'!N$169</f>
        <v>0</v>
      </c>
      <c r="P29" s="6">
        <f>+'[1]ANALITICO (2)'!O$169</f>
        <v>0</v>
      </c>
      <c r="Q29" s="6">
        <v>18150.439999999999</v>
      </c>
      <c r="R29" s="6"/>
      <c r="S29" s="6">
        <f>+'[1]ANALITICO (2)'!R$169</f>
        <v>222737.13</v>
      </c>
      <c r="T29" s="6">
        <f>+'[1]ANALITICO (2)'!S$169</f>
        <v>0</v>
      </c>
      <c r="U29" s="6">
        <f>+'[1]ANALITICO (2)'!T$169</f>
        <v>0</v>
      </c>
      <c r="V29" s="6">
        <f>+'[1]ANALITICO (2)'!U$169</f>
        <v>0</v>
      </c>
      <c r="W29" s="6">
        <f>+'[1]ANALITICO (2)'!V$169</f>
        <v>0</v>
      </c>
      <c r="X29" s="6">
        <f>+'[1]ANALITICO (2)'!W$169</f>
        <v>0</v>
      </c>
      <c r="Y29" s="6">
        <f>+'[1]ANALITICO (2)'!X$169</f>
        <v>0</v>
      </c>
      <c r="Z29" s="6">
        <f>+'[2]ANALITICO (2)'!Y$169</f>
        <v>0</v>
      </c>
      <c r="AA29" s="6">
        <f>SUM(O29:Z29)</f>
        <v>240887.57</v>
      </c>
      <c r="AB29" s="6">
        <f>+N29-AA29</f>
        <v>-18150.440000000002</v>
      </c>
      <c r="AC29" s="6"/>
      <c r="AD29" s="4"/>
    </row>
    <row r="30" spans="1:30" x14ac:dyDescent="0.4">
      <c r="A30" s="2"/>
      <c r="B30" s="1"/>
      <c r="C30" s="1"/>
      <c r="D30" s="1"/>
      <c r="E30" s="1"/>
      <c r="F30" s="1"/>
      <c r="G30" s="7">
        <v>1125110100</v>
      </c>
      <c r="H30" s="8" t="s">
        <v>2</v>
      </c>
      <c r="I30" s="8">
        <v>132</v>
      </c>
      <c r="J30" s="17" t="s">
        <v>23</v>
      </c>
      <c r="K30" s="8">
        <v>4155</v>
      </c>
      <c r="L30" s="7" t="s">
        <v>0</v>
      </c>
      <c r="M30" s="12"/>
      <c r="N30" s="6">
        <f>+'[1]ANALITICO (2)'!$M$173</f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f>SUM(O30:Z30)</f>
        <v>0</v>
      </c>
      <c r="AB30" s="6">
        <f>+N30-AA30</f>
        <v>0</v>
      </c>
      <c r="AC30" s="6"/>
      <c r="AD30" s="4"/>
    </row>
    <row r="31" spans="1:30" x14ac:dyDescent="0.4">
      <c r="A31" s="2"/>
      <c r="B31" s="1"/>
      <c r="C31" s="1"/>
      <c r="D31" s="1"/>
      <c r="E31" s="16"/>
      <c r="F31" s="16" t="s">
        <v>22</v>
      </c>
      <c r="G31" s="16"/>
      <c r="H31" s="16"/>
      <c r="I31" s="16"/>
      <c r="J31" s="16"/>
      <c r="K31" s="16"/>
      <c r="L31" s="16"/>
      <c r="M31" s="16"/>
      <c r="N31" s="14">
        <f t="shared" ref="N31:AB31" si="10">SUM(N32:N34)</f>
        <v>255899.655</v>
      </c>
      <c r="O31" s="14">
        <f t="shared" si="10"/>
        <v>0</v>
      </c>
      <c r="P31" s="14">
        <f t="shared" si="10"/>
        <v>0</v>
      </c>
      <c r="Q31" s="14">
        <f t="shared" si="10"/>
        <v>0</v>
      </c>
      <c r="R31" s="14">
        <f t="shared" si="10"/>
        <v>0</v>
      </c>
      <c r="S31" s="14">
        <f t="shared" si="10"/>
        <v>0</v>
      </c>
      <c r="T31" s="14">
        <f t="shared" si="10"/>
        <v>255899.655</v>
      </c>
      <c r="U31" s="14">
        <f t="shared" si="10"/>
        <v>0</v>
      </c>
      <c r="V31" s="14">
        <f t="shared" si="10"/>
        <v>0</v>
      </c>
      <c r="W31" s="14">
        <f t="shared" si="10"/>
        <v>0</v>
      </c>
      <c r="X31" s="14">
        <f t="shared" si="10"/>
        <v>0</v>
      </c>
      <c r="Y31" s="14">
        <f t="shared" si="10"/>
        <v>0</v>
      </c>
      <c r="Z31" s="14">
        <f t="shared" si="10"/>
        <v>0</v>
      </c>
      <c r="AA31" s="14">
        <f t="shared" si="10"/>
        <v>169291.08900000001</v>
      </c>
      <c r="AB31" s="14">
        <f t="shared" si="10"/>
        <v>0</v>
      </c>
      <c r="AC31" s="14"/>
      <c r="AD31" s="14"/>
    </row>
    <row r="32" spans="1:30" x14ac:dyDescent="0.4">
      <c r="A32" s="2"/>
      <c r="B32" s="1"/>
      <c r="C32" s="1"/>
      <c r="D32" s="1"/>
      <c r="E32" s="9"/>
      <c r="F32" s="9"/>
      <c r="G32" s="7">
        <v>1125110100</v>
      </c>
      <c r="H32" s="8" t="s">
        <v>2</v>
      </c>
      <c r="I32" s="8">
        <v>132</v>
      </c>
      <c r="J32" s="17" t="s">
        <v>21</v>
      </c>
      <c r="K32" s="8">
        <v>4152</v>
      </c>
      <c r="L32" s="7" t="s">
        <v>4</v>
      </c>
      <c r="M32" s="11"/>
      <c r="N32" s="6">
        <f>+'[1]ANALITICO (2)'!M$186</f>
        <v>33162.525000000001</v>
      </c>
      <c r="O32" s="6">
        <f>+'[1]ANALITICO (2)'!N$186</f>
        <v>0</v>
      </c>
      <c r="P32" s="6">
        <f>+'[1]ANALITICO (2)'!O$186</f>
        <v>0</v>
      </c>
      <c r="Q32" s="6">
        <f>+'[1]ANALITICO (2)'!P$186</f>
        <v>0</v>
      </c>
      <c r="R32" s="6">
        <f>+'[1]ANALITICO (2)'!Q$186</f>
        <v>0</v>
      </c>
      <c r="S32" s="6">
        <f>+'[1]ANALITICO (2)'!R$186</f>
        <v>0</v>
      </c>
      <c r="T32" s="6">
        <f>+'[1]ANALITICO (2)'!S$186</f>
        <v>33162.525000000001</v>
      </c>
      <c r="U32" s="6">
        <f>+'[1]ANALITICO (2)'!T$186</f>
        <v>0</v>
      </c>
      <c r="V32" s="6">
        <f>+'[1]ANALITICO (2)'!U$186</f>
        <v>0</v>
      </c>
      <c r="W32" s="6">
        <f>+'[2]ANALITICO (2)'!V$186</f>
        <v>0</v>
      </c>
      <c r="X32" s="6">
        <f>+'[2]ANALITICO (2)'!W$186</f>
        <v>0</v>
      </c>
      <c r="Y32" s="6">
        <f>+'[2]ANALITICO (2)'!X$186</f>
        <v>0</v>
      </c>
      <c r="Z32" s="6">
        <f>+'[2]ANALITICO (2)'!Y$186</f>
        <v>0</v>
      </c>
      <c r="AA32" s="6">
        <f>+'[2]ANALITICO (2)'!Z$186</f>
        <v>26034.525000000001</v>
      </c>
      <c r="AB32" s="6">
        <f>+'[2]ANALITICO (2)'!AA$186</f>
        <v>0</v>
      </c>
      <c r="AC32" s="6"/>
      <c r="AD32" s="4"/>
    </row>
    <row r="33" spans="1:30" x14ac:dyDescent="0.4">
      <c r="A33" s="2"/>
      <c r="B33" s="1"/>
      <c r="C33" s="1"/>
      <c r="D33" s="1"/>
      <c r="E33" s="11"/>
      <c r="F33" s="11"/>
      <c r="G33" s="7">
        <v>1125110100</v>
      </c>
      <c r="H33" s="8" t="s">
        <v>2</v>
      </c>
      <c r="I33" s="8">
        <v>132</v>
      </c>
      <c r="J33" s="17" t="s">
        <v>21</v>
      </c>
      <c r="K33" s="8">
        <v>4153</v>
      </c>
      <c r="L33" s="7" t="s">
        <v>3</v>
      </c>
      <c r="M33" s="12"/>
      <c r="N33" s="6">
        <f>+'[1]ANALITICO (2)'!M$217</f>
        <v>222737.13</v>
      </c>
      <c r="O33" s="6">
        <f>+'[1]ANALITICO (2)'!N$217</f>
        <v>0</v>
      </c>
      <c r="P33" s="6">
        <f>+'[1]ANALITICO (2)'!O$217</f>
        <v>0</v>
      </c>
      <c r="Q33" s="6">
        <f>+'[1]ANALITICO (2)'!P$217</f>
        <v>0</v>
      </c>
      <c r="R33" s="6">
        <f>+'[1]ANALITICO (2)'!Q$217</f>
        <v>0</v>
      </c>
      <c r="S33" s="6">
        <f>+'[1]ANALITICO (2)'!R$217</f>
        <v>0</v>
      </c>
      <c r="T33" s="6">
        <f>+'[1]ANALITICO (2)'!S$217</f>
        <v>222737.13</v>
      </c>
      <c r="U33" s="6">
        <f>+'[1]ANALITICO (2)'!T$217</f>
        <v>0</v>
      </c>
      <c r="V33" s="6">
        <f>+'[1]ANALITICO (2)'!U$217</f>
        <v>0</v>
      </c>
      <c r="W33" s="6">
        <f>+'[2]ANALITICO (2)'!V$217</f>
        <v>0</v>
      </c>
      <c r="X33" s="6">
        <f>+'[2]ANALITICO (2)'!W$217</f>
        <v>0</v>
      </c>
      <c r="Y33" s="6">
        <f>+'[2]ANALITICO (2)'!X$217</f>
        <v>0</v>
      </c>
      <c r="Z33" s="6">
        <f>+'[2]ANALITICO (2)'!Y$217</f>
        <v>0</v>
      </c>
      <c r="AA33" s="6">
        <f>+'[2]ANALITICO (2)'!Z$217</f>
        <v>143256.56400000001</v>
      </c>
      <c r="AB33" s="6">
        <f>+'[2]ANALITICO (2)'!AA$217</f>
        <v>0</v>
      </c>
      <c r="AC33" s="6"/>
      <c r="AD33" s="4"/>
    </row>
    <row r="34" spans="1:30" ht="15" customHeight="1" x14ac:dyDescent="0.4">
      <c r="A34" s="2"/>
      <c r="B34" s="1"/>
      <c r="C34" s="1"/>
      <c r="D34" s="1"/>
      <c r="E34" s="11"/>
      <c r="F34" s="11"/>
      <c r="G34" s="7">
        <v>1125110100</v>
      </c>
      <c r="H34" s="8" t="s">
        <v>2</v>
      </c>
      <c r="I34" s="8">
        <v>132</v>
      </c>
      <c r="J34" s="17" t="s">
        <v>21</v>
      </c>
      <c r="K34" s="8">
        <v>4155</v>
      </c>
      <c r="L34" s="7" t="s">
        <v>0</v>
      </c>
      <c r="M34" s="12"/>
      <c r="N34" s="6">
        <f>+'[2]ANALITICO (2)'!M221</f>
        <v>0</v>
      </c>
      <c r="O34" s="6">
        <f>+'[3]ANALITICO (2)'!N221</f>
        <v>0</v>
      </c>
      <c r="P34" s="6">
        <f>+'[3]ANALITICO (2)'!O221</f>
        <v>0</v>
      </c>
      <c r="Q34" s="6">
        <f>+'[3]ANALITICO (2)'!P221</f>
        <v>0</v>
      </c>
      <c r="R34" s="6">
        <f>+'[3]ANALITICO (2)'!Q221</f>
        <v>0</v>
      </c>
      <c r="S34" s="6">
        <f>+'[3]ANALITICO (2)'!R221</f>
        <v>0</v>
      </c>
      <c r="T34" s="6">
        <f>+'[3]ANALITICO (2)'!S221</f>
        <v>0</v>
      </c>
      <c r="U34" s="6">
        <f>+'[3]ANALITICO (2)'!T221</f>
        <v>0</v>
      </c>
      <c r="V34" s="6">
        <f>+'[3]ANALITICO (2)'!U221</f>
        <v>0</v>
      </c>
      <c r="W34" s="6">
        <f>+'[3]ANALITICO (2)'!V221</f>
        <v>0</v>
      </c>
      <c r="X34" s="6">
        <f>+'[3]ANALITICO (2)'!W221</f>
        <v>0</v>
      </c>
      <c r="Y34" s="6">
        <f>+'[3]ANALITICO (2)'!X221</f>
        <v>0</v>
      </c>
      <c r="Z34" s="6">
        <v>0</v>
      </c>
      <c r="AA34" s="6">
        <f>SUM(O34:Z34)</f>
        <v>0</v>
      </c>
      <c r="AB34" s="6">
        <f>+N34-AA34</f>
        <v>0</v>
      </c>
      <c r="AC34" s="6"/>
      <c r="AD34" s="4"/>
    </row>
    <row r="35" spans="1:30" x14ac:dyDescent="0.4">
      <c r="A35" s="2"/>
      <c r="B35" s="1"/>
      <c r="C35" s="1"/>
      <c r="D35" s="1"/>
      <c r="E35" s="22"/>
      <c r="F35" s="22" t="s">
        <v>20</v>
      </c>
      <c r="G35" s="15"/>
      <c r="H35" s="22"/>
      <c r="I35" s="15"/>
      <c r="J35" s="15"/>
      <c r="M35" s="15"/>
      <c r="N35" s="14">
        <f t="shared" ref="N35:AB35" si="11">SUM(N36:N38)</f>
        <v>263654.19000000006</v>
      </c>
      <c r="O35" s="14">
        <f t="shared" si="11"/>
        <v>65914</v>
      </c>
      <c r="P35" s="14">
        <f t="shared" si="11"/>
        <v>50000</v>
      </c>
      <c r="Q35" s="14">
        <f t="shared" si="11"/>
        <v>50001</v>
      </c>
      <c r="R35" s="14">
        <f t="shared" si="11"/>
        <v>50002</v>
      </c>
      <c r="S35" s="14">
        <f t="shared" si="11"/>
        <v>27952.38</v>
      </c>
      <c r="T35" s="14">
        <f t="shared" si="11"/>
        <v>0</v>
      </c>
      <c r="U35" s="14">
        <f t="shared" si="11"/>
        <v>263654.19000000006</v>
      </c>
      <c r="V35" s="14">
        <f t="shared" si="11"/>
        <v>0</v>
      </c>
      <c r="W35" s="14">
        <f t="shared" si="11"/>
        <v>0</v>
      </c>
      <c r="X35" s="14">
        <f t="shared" si="11"/>
        <v>0</v>
      </c>
      <c r="Y35" s="14">
        <f t="shared" si="11"/>
        <v>0</v>
      </c>
      <c r="Z35" s="14">
        <f t="shared" si="11"/>
        <v>0</v>
      </c>
      <c r="AA35" s="14">
        <f t="shared" si="11"/>
        <v>507523.57000000007</v>
      </c>
      <c r="AB35" s="14">
        <f t="shared" si="11"/>
        <v>-243869.38</v>
      </c>
      <c r="AC35" s="14"/>
      <c r="AD35" s="14"/>
    </row>
    <row r="36" spans="1:30" x14ac:dyDescent="0.4">
      <c r="A36" s="2"/>
      <c r="B36" s="1"/>
      <c r="C36" s="1"/>
      <c r="D36" s="1"/>
      <c r="E36" s="9"/>
      <c r="F36" s="9"/>
      <c r="G36" s="7">
        <v>1125110100</v>
      </c>
      <c r="H36" s="8" t="s">
        <v>2</v>
      </c>
      <c r="I36" s="8">
        <v>132</v>
      </c>
      <c r="J36" s="17" t="s">
        <v>19</v>
      </c>
      <c r="K36" s="8">
        <v>4152</v>
      </c>
      <c r="L36" s="7" t="s">
        <v>4</v>
      </c>
      <c r="M36" s="11"/>
      <c r="N36" s="6">
        <f>+'[1]ANALITICO (2)'!M$234</f>
        <v>34167.449999999997</v>
      </c>
      <c r="O36" s="6">
        <v>8542</v>
      </c>
      <c r="P36" s="6">
        <f>+'[1]ANALITICO (2)'!O$234</f>
        <v>0</v>
      </c>
      <c r="Q36" s="6">
        <f>+'[1]ANALITICO (2)'!P$234</f>
        <v>0</v>
      </c>
      <c r="R36" s="6">
        <f>+'[1]ANALITICO (2)'!Q$234</f>
        <v>0</v>
      </c>
      <c r="S36" s="6">
        <v>5840.64</v>
      </c>
      <c r="T36" s="6">
        <f>+'[1]ANALITICO (2)'!S$234</f>
        <v>0</v>
      </c>
      <c r="U36" s="6">
        <f>+'[1]ANALITICO (2)'!T$234</f>
        <v>34167.449999999997</v>
      </c>
      <c r="V36" s="6">
        <f>+'[1]ANALITICO (2)'!U$234</f>
        <v>0</v>
      </c>
      <c r="W36" s="6">
        <f>+'[2]ANALITICO (2)'!V$234</f>
        <v>0</v>
      </c>
      <c r="X36" s="6">
        <f>+'[2]ANALITICO (2)'!W$234</f>
        <v>0</v>
      </c>
      <c r="Y36" s="6">
        <f>+'[3]ANALITICO (2)'!X234</f>
        <v>0</v>
      </c>
      <c r="Z36" s="6">
        <f>+'[3]ANALITICO (2)'!Y234</f>
        <v>0</v>
      </c>
      <c r="AA36" s="6">
        <f>SUM(O36:Z36)</f>
        <v>48550.09</v>
      </c>
      <c r="AB36" s="6">
        <f>+N36-AA36</f>
        <v>-14382.64</v>
      </c>
      <c r="AC36" s="6"/>
      <c r="AD36" s="4"/>
    </row>
    <row r="37" spans="1:30" x14ac:dyDescent="0.4">
      <c r="A37" s="2"/>
      <c r="B37" s="1"/>
      <c r="C37" s="1"/>
      <c r="D37" s="1"/>
      <c r="E37" s="11"/>
      <c r="F37" s="11"/>
      <c r="G37" s="7">
        <v>1125110100</v>
      </c>
      <c r="H37" s="8" t="s">
        <v>2</v>
      </c>
      <c r="I37" s="8">
        <v>132</v>
      </c>
      <c r="J37" s="17" t="s">
        <v>19</v>
      </c>
      <c r="K37" s="8">
        <v>4153</v>
      </c>
      <c r="L37" s="7" t="s">
        <v>3</v>
      </c>
      <c r="M37" s="12"/>
      <c r="N37" s="6">
        <f>+'[1]ANALITICO (2)'!M$265</f>
        <v>229486.74000000005</v>
      </c>
      <c r="O37" s="6">
        <v>57372</v>
      </c>
      <c r="P37" s="6">
        <v>50000</v>
      </c>
      <c r="Q37" s="6">
        <v>50001</v>
      </c>
      <c r="R37" s="6">
        <v>50002</v>
      </c>
      <c r="S37" s="6">
        <v>22111.74</v>
      </c>
      <c r="T37" s="6">
        <f>+'[1]ANALITICO (2)'!S$265</f>
        <v>0</v>
      </c>
      <c r="U37" s="6">
        <f>+'[1]ANALITICO (2)'!T$265</f>
        <v>229486.74000000005</v>
      </c>
      <c r="V37" s="6">
        <f>+'[1]ANALITICO (2)'!U$265</f>
        <v>0</v>
      </c>
      <c r="W37" s="6">
        <f>+'[2]ANALITICO (2)'!V$265</f>
        <v>0</v>
      </c>
      <c r="X37" s="6">
        <f>+'[2]ANALITICO (2)'!W$265</f>
        <v>0</v>
      </c>
      <c r="Y37" s="6">
        <f>+'[3]ANALITICO (2)'!X265</f>
        <v>0</v>
      </c>
      <c r="Z37" s="6">
        <f>+'[3]ANALITICO (2)'!Y265</f>
        <v>0</v>
      </c>
      <c r="AA37" s="6">
        <f>SUM(O37:Z37)</f>
        <v>458973.48000000004</v>
      </c>
      <c r="AB37" s="6">
        <f>+N37-AA37</f>
        <v>-229486.74</v>
      </c>
      <c r="AC37" s="6"/>
      <c r="AD37" s="4"/>
    </row>
    <row r="38" spans="1:30" x14ac:dyDescent="0.4">
      <c r="A38" s="2"/>
      <c r="B38" s="1"/>
      <c r="C38" s="1"/>
      <c r="D38" s="1"/>
      <c r="E38" s="11"/>
      <c r="F38" s="11"/>
      <c r="G38" s="7">
        <v>1125110100</v>
      </c>
      <c r="H38" s="8" t="s">
        <v>2</v>
      </c>
      <c r="I38" s="8">
        <v>132</v>
      </c>
      <c r="J38" s="17" t="s">
        <v>19</v>
      </c>
      <c r="K38" s="8">
        <v>4155</v>
      </c>
      <c r="L38" s="7" t="s">
        <v>0</v>
      </c>
      <c r="M38" s="12"/>
      <c r="N38" s="6">
        <f>+'[3]ANALITICO (2)'!M269</f>
        <v>0</v>
      </c>
      <c r="O38" s="6">
        <f>+'[3]ANALITICO (2)'!N269</f>
        <v>0</v>
      </c>
      <c r="P38" s="6">
        <f>+'[3]ANALITICO (2)'!O269</f>
        <v>0</v>
      </c>
      <c r="Q38" s="6">
        <f>+'[3]ANALITICO (2)'!P269</f>
        <v>0</v>
      </c>
      <c r="R38" s="6">
        <f>+'[3]ANALITICO (2)'!Q269</f>
        <v>0</v>
      </c>
      <c r="S38" s="6">
        <f>+'[3]ANALITICO (2)'!R269</f>
        <v>0</v>
      </c>
      <c r="T38" s="6">
        <f>+'[3]ANALITICO (2)'!S269</f>
        <v>0</v>
      </c>
      <c r="U38" s="6">
        <v>0</v>
      </c>
      <c r="V38" s="6">
        <f>+'[3]ANALITICO (2)'!U269</f>
        <v>0</v>
      </c>
      <c r="W38" s="6">
        <f>+'[3]ANALITICO (2)'!V269</f>
        <v>0</v>
      </c>
      <c r="X38" s="6">
        <f>+'[3]ANALITICO (2)'!W269</f>
        <v>0</v>
      </c>
      <c r="Y38" s="6">
        <f>+'[3]ANALITICO (2)'!X269</f>
        <v>0</v>
      </c>
      <c r="Z38" s="6">
        <f>+'[3]ANALITICO (2)'!Y269</f>
        <v>0</v>
      </c>
      <c r="AA38" s="6">
        <f>SUM(O38:Z38)</f>
        <v>0</v>
      </c>
      <c r="AB38" s="6">
        <f>+N38-AA38</f>
        <v>0</v>
      </c>
      <c r="AC38" s="6"/>
      <c r="AD38" s="4"/>
    </row>
    <row r="39" spans="1:30" x14ac:dyDescent="0.4">
      <c r="A39" s="2"/>
      <c r="B39" s="1"/>
      <c r="C39" s="1"/>
      <c r="D39" s="1"/>
      <c r="E39" s="21" t="s">
        <v>18</v>
      </c>
      <c r="F39" s="20" t="s">
        <v>17</v>
      </c>
      <c r="G39" s="20"/>
      <c r="H39" s="21"/>
      <c r="I39" s="20"/>
      <c r="J39" s="20"/>
      <c r="K39" s="20"/>
      <c r="L39" s="20"/>
      <c r="M39" s="20"/>
      <c r="N39" s="18">
        <f t="shared" ref="N39:AB39" si="12">+N40+N44+N48</f>
        <v>646211.25</v>
      </c>
      <c r="O39" s="18">
        <f t="shared" si="12"/>
        <v>161552.765625</v>
      </c>
      <c r="P39" s="18">
        <f t="shared" si="12"/>
        <v>243796.106875</v>
      </c>
      <c r="Q39" s="18">
        <f t="shared" si="12"/>
        <v>95214.328125</v>
      </c>
      <c r="R39" s="18">
        <f t="shared" si="12"/>
        <v>81028.790000000008</v>
      </c>
      <c r="S39" s="18">
        <f t="shared" si="12"/>
        <v>10771</v>
      </c>
      <c r="T39" s="18">
        <f t="shared" si="12"/>
        <v>10771</v>
      </c>
      <c r="U39" s="18">
        <f t="shared" si="12"/>
        <v>10771</v>
      </c>
      <c r="V39" s="18">
        <f t="shared" si="12"/>
        <v>10771</v>
      </c>
      <c r="W39" s="18">
        <f t="shared" si="12"/>
        <v>10771</v>
      </c>
      <c r="X39" s="18">
        <f t="shared" si="12"/>
        <v>10764.25</v>
      </c>
      <c r="Y39" s="18">
        <f t="shared" si="12"/>
        <v>0</v>
      </c>
      <c r="Z39" s="18">
        <f t="shared" si="12"/>
        <v>0</v>
      </c>
      <c r="AA39" s="18">
        <f t="shared" si="12"/>
        <v>646211.24062499998</v>
      </c>
      <c r="AB39" s="18">
        <f t="shared" si="12"/>
        <v>4.3750000004365575E-3</v>
      </c>
      <c r="AC39" s="18"/>
      <c r="AD39" s="18"/>
    </row>
    <row r="40" spans="1:30" x14ac:dyDescent="0.4">
      <c r="A40" s="2"/>
      <c r="B40" s="1"/>
      <c r="C40" s="1"/>
      <c r="D40" s="1"/>
      <c r="E40" s="16" t="s">
        <v>16</v>
      </c>
      <c r="F40" s="16"/>
      <c r="G40" s="16"/>
      <c r="H40" s="16"/>
      <c r="I40" s="16"/>
      <c r="J40" s="16"/>
      <c r="K40" s="16"/>
      <c r="L40" s="16"/>
      <c r="M40" s="16"/>
      <c r="N40" s="14">
        <f t="shared" ref="N40:AB40" si="13">SUM(N41:N43)</f>
        <v>290795.0625</v>
      </c>
      <c r="O40" s="14">
        <f t="shared" si="13"/>
        <v>72698.765625</v>
      </c>
      <c r="P40" s="14">
        <f t="shared" si="13"/>
        <v>176481.106875</v>
      </c>
      <c r="Q40" s="14">
        <f t="shared" si="13"/>
        <v>27899.328125</v>
      </c>
      <c r="R40" s="14">
        <f t="shared" si="13"/>
        <v>13715.86</v>
      </c>
      <c r="S40" s="14">
        <f t="shared" si="13"/>
        <v>0</v>
      </c>
      <c r="T40" s="14">
        <f t="shared" si="13"/>
        <v>0</v>
      </c>
      <c r="U40" s="14">
        <f t="shared" si="13"/>
        <v>0</v>
      </c>
      <c r="V40" s="14">
        <f t="shared" si="13"/>
        <v>0</v>
      </c>
      <c r="W40" s="14">
        <f t="shared" si="13"/>
        <v>0</v>
      </c>
      <c r="X40" s="14">
        <f t="shared" si="13"/>
        <v>0</v>
      </c>
      <c r="Y40" s="14">
        <f t="shared" si="13"/>
        <v>0</v>
      </c>
      <c r="Z40" s="14">
        <f t="shared" si="13"/>
        <v>0</v>
      </c>
      <c r="AA40" s="14">
        <f t="shared" si="13"/>
        <v>290795.06062499998</v>
      </c>
      <c r="AB40" s="14">
        <f t="shared" si="13"/>
        <v>1.8750000017462298E-3</v>
      </c>
      <c r="AC40" s="14"/>
      <c r="AD40" s="14"/>
    </row>
    <row r="41" spans="1:30" x14ac:dyDescent="0.4">
      <c r="A41" s="2"/>
      <c r="B41" s="1"/>
      <c r="C41" s="1"/>
      <c r="D41" s="1"/>
      <c r="E41" s="9"/>
      <c r="F41" s="9"/>
      <c r="G41" s="7">
        <v>1125110100</v>
      </c>
      <c r="H41" s="8" t="s">
        <v>2</v>
      </c>
      <c r="I41" s="8">
        <v>132</v>
      </c>
      <c r="J41" s="17" t="s">
        <v>15</v>
      </c>
      <c r="K41" s="8">
        <v>4152</v>
      </c>
      <c r="L41" s="7" t="s">
        <v>4</v>
      </c>
      <c r="M41" s="11"/>
      <c r="N41" s="6">
        <f>+'[1]ANALITICO (2)'!M$283</f>
        <v>37684.6875</v>
      </c>
      <c r="O41" s="6">
        <f>+'[1]ANALITICO (2)'!N$283</f>
        <v>9421.171875</v>
      </c>
      <c r="P41" s="6">
        <f>+'[1]ANALITICO (2)'!O$283</f>
        <v>7273.828125</v>
      </c>
      <c r="Q41" s="6">
        <f>+'[1]ANALITICO (2)'!P$283</f>
        <v>7273.828125</v>
      </c>
      <c r="R41" s="6">
        <v>13715.86</v>
      </c>
      <c r="S41" s="6">
        <f>+'[1]ANALITICO (2)'!R$283</f>
        <v>0</v>
      </c>
      <c r="T41" s="6">
        <f>+'[1]ANALITICO (2)'!S$283</f>
        <v>0</v>
      </c>
      <c r="U41" s="6">
        <f>+'[2]ANALITICO (2)'!T$283</f>
        <v>0</v>
      </c>
      <c r="V41" s="6">
        <f>+'[2]ANALITICO (2)'!U$283</f>
        <v>0</v>
      </c>
      <c r="W41" s="6">
        <f>+'[2]ANALITICO (2)'!V$283</f>
        <v>0</v>
      </c>
      <c r="X41" s="6">
        <f>+'[2]ANALITICO (2)'!W$283</f>
        <v>0</v>
      </c>
      <c r="Y41" s="6">
        <f>+'[2]ANALITICO (2)'!X$283</f>
        <v>0</v>
      </c>
      <c r="Z41" s="6">
        <f>+'[2]ANALITICO (2)'!Y$283</f>
        <v>0</v>
      </c>
      <c r="AA41" s="6">
        <f>SUM(O41:Z41)</f>
        <v>37684.688125000001</v>
      </c>
      <c r="AB41" s="6">
        <f>+N41-AA41</f>
        <v>-6.2500000058207661E-4</v>
      </c>
      <c r="AC41" s="6"/>
      <c r="AD41" s="4"/>
    </row>
    <row r="42" spans="1:30" x14ac:dyDescent="0.4">
      <c r="A42" s="2"/>
      <c r="B42" s="1"/>
      <c r="C42" s="1"/>
      <c r="D42" s="1"/>
      <c r="E42" s="11"/>
      <c r="F42" s="11"/>
      <c r="G42" s="7">
        <v>1125110100</v>
      </c>
      <c r="H42" s="8" t="s">
        <v>2</v>
      </c>
      <c r="I42" s="8">
        <v>132</v>
      </c>
      <c r="J42" s="17" t="s">
        <v>15</v>
      </c>
      <c r="K42" s="8">
        <v>4153</v>
      </c>
      <c r="L42" s="7" t="s">
        <v>3</v>
      </c>
      <c r="M42" s="12"/>
      <c r="N42" s="6">
        <f>+'[1]ANALITICO (2)'!M$314</f>
        <v>253110.375</v>
      </c>
      <c r="O42" s="6">
        <f>+'[1]ANALITICO (2)'!N$314</f>
        <v>63277.59375</v>
      </c>
      <c r="P42" s="6">
        <f>+'[1]ANALITICO (2)'!O$314</f>
        <v>169207.27875</v>
      </c>
      <c r="Q42" s="6">
        <v>20625.5</v>
      </c>
      <c r="R42" s="6"/>
      <c r="S42" s="6">
        <f>+'[1]ANALITICO (2)'!R$314</f>
        <v>0</v>
      </c>
      <c r="T42" s="6">
        <f>+'[1]ANALITICO (2)'!S$314</f>
        <v>0</v>
      </c>
      <c r="U42" s="6">
        <f>+'[3]ANALITICO (2)'!T314</f>
        <v>0</v>
      </c>
      <c r="V42" s="6">
        <f>+'[3]ANALITICO (2)'!U314</f>
        <v>0</v>
      </c>
      <c r="W42" s="6">
        <f>+'[3]ANALITICO (2)'!V314</f>
        <v>0</v>
      </c>
      <c r="X42" s="6">
        <f>+'[3]ANALITICO (2)'!W314</f>
        <v>0</v>
      </c>
      <c r="Y42" s="6">
        <f>+'[3]ANALITICO (2)'!X314</f>
        <v>0</v>
      </c>
      <c r="Z42" s="6">
        <f>+'[3]ANALITICO (2)'!Y314</f>
        <v>0</v>
      </c>
      <c r="AA42" s="6">
        <f>SUM(O42:Z42)</f>
        <v>253110.3725</v>
      </c>
      <c r="AB42" s="6">
        <f>+N42-AA42</f>
        <v>2.5000000023283064E-3</v>
      </c>
      <c r="AC42" s="6"/>
      <c r="AD42" s="4"/>
    </row>
    <row r="43" spans="1:30" x14ac:dyDescent="0.4">
      <c r="A43" s="2"/>
      <c r="B43" s="1"/>
      <c r="C43" s="1"/>
      <c r="D43" s="1"/>
      <c r="E43" s="11"/>
      <c r="F43" s="11"/>
      <c r="G43" s="7">
        <v>1125110100</v>
      </c>
      <c r="H43" s="8" t="s">
        <v>2</v>
      </c>
      <c r="I43" s="8">
        <v>132</v>
      </c>
      <c r="J43" s="17" t="s">
        <v>15</v>
      </c>
      <c r="K43" s="8">
        <v>4155</v>
      </c>
      <c r="L43" s="7" t="s">
        <v>0</v>
      </c>
      <c r="M43" s="12"/>
      <c r="N43" s="6">
        <f>+'[3]ANALITICO (2)'!M318</f>
        <v>0</v>
      </c>
      <c r="O43" s="6">
        <f>+'[3]ANALITICO (2)'!N318</f>
        <v>0</v>
      </c>
      <c r="P43" s="6">
        <f>+'[3]ANALITICO (2)'!O318</f>
        <v>0</v>
      </c>
      <c r="Q43" s="6">
        <f>+'[3]ANALITICO (2)'!P318</f>
        <v>0</v>
      </c>
      <c r="R43" s="6">
        <f>+'[3]ANALITICO (2)'!Q318</f>
        <v>0</v>
      </c>
      <c r="S43" s="6">
        <f>+'[3]ANALITICO (2)'!R318</f>
        <v>0</v>
      </c>
      <c r="T43" s="6">
        <f>+'[3]ANALITICO (2)'!S318</f>
        <v>0</v>
      </c>
      <c r="U43" s="6">
        <f>+'[3]ANALITICO (2)'!T318</f>
        <v>0</v>
      </c>
      <c r="V43" s="6">
        <f>+'[3]ANALITICO (2)'!U318</f>
        <v>0</v>
      </c>
      <c r="W43" s="6">
        <f>+'[3]ANALITICO (2)'!V318</f>
        <v>0</v>
      </c>
      <c r="X43" s="6">
        <f>+'[3]ANALITICO (2)'!W318</f>
        <v>0</v>
      </c>
      <c r="Y43" s="6">
        <f>+'[3]ANALITICO (2)'!X318</f>
        <v>0</v>
      </c>
      <c r="Z43" s="6">
        <f>+'[3]ANALITICO (2)'!Y318</f>
        <v>0</v>
      </c>
      <c r="AA43" s="6">
        <f>SUM(O43:Z43)</f>
        <v>0</v>
      </c>
      <c r="AB43" s="6">
        <f>+N43-AA43</f>
        <v>0</v>
      </c>
      <c r="AC43" s="6"/>
      <c r="AD43" s="4"/>
    </row>
    <row r="44" spans="1:30" x14ac:dyDescent="0.4">
      <c r="A44" s="2"/>
      <c r="B44" s="1"/>
      <c r="C44" s="1"/>
      <c r="D44" s="1"/>
      <c r="E44" s="16" t="s">
        <v>14</v>
      </c>
      <c r="F44" s="16"/>
      <c r="G44" s="16"/>
      <c r="H44" s="16"/>
      <c r="I44" s="16"/>
      <c r="J44" s="16"/>
      <c r="K44" s="16"/>
      <c r="L44" s="16"/>
      <c r="M44" s="16"/>
      <c r="N44" s="14">
        <f t="shared" ref="N44:AB44" si="14">SUM(N45:N47)</f>
        <v>226173.9375</v>
      </c>
      <c r="O44" s="14">
        <f t="shared" si="14"/>
        <v>56544</v>
      </c>
      <c r="P44" s="14">
        <f t="shared" si="14"/>
        <v>56544</v>
      </c>
      <c r="Q44" s="14">
        <f t="shared" si="14"/>
        <v>56544</v>
      </c>
      <c r="R44" s="14">
        <f t="shared" si="14"/>
        <v>56541.93</v>
      </c>
      <c r="S44" s="14">
        <f t="shared" si="14"/>
        <v>0</v>
      </c>
      <c r="T44" s="14">
        <f t="shared" si="14"/>
        <v>0</v>
      </c>
      <c r="U44" s="14">
        <f t="shared" si="14"/>
        <v>0</v>
      </c>
      <c r="V44" s="14">
        <f t="shared" si="14"/>
        <v>0</v>
      </c>
      <c r="W44" s="14">
        <f t="shared" si="14"/>
        <v>0</v>
      </c>
      <c r="X44" s="14">
        <f t="shared" si="14"/>
        <v>0</v>
      </c>
      <c r="Y44" s="14">
        <f t="shared" si="14"/>
        <v>0</v>
      </c>
      <c r="Z44" s="14">
        <f t="shared" si="14"/>
        <v>0</v>
      </c>
      <c r="AA44" s="14">
        <f t="shared" si="14"/>
        <v>226173.93</v>
      </c>
      <c r="AB44" s="14">
        <f t="shared" si="14"/>
        <v>2.4999999986903276E-3</v>
      </c>
      <c r="AC44" s="14"/>
      <c r="AD44" s="14"/>
    </row>
    <row r="45" spans="1:30" x14ac:dyDescent="0.4">
      <c r="A45" s="2"/>
      <c r="B45" s="1"/>
      <c r="C45" s="1"/>
      <c r="D45" s="1"/>
      <c r="E45" s="9"/>
      <c r="F45" s="9"/>
      <c r="G45" s="7">
        <v>1125110100</v>
      </c>
      <c r="H45" s="8" t="s">
        <v>2</v>
      </c>
      <c r="I45" s="8">
        <v>132</v>
      </c>
      <c r="J45" s="17" t="s">
        <v>13</v>
      </c>
      <c r="K45" s="8">
        <v>4152</v>
      </c>
      <c r="L45" s="7" t="s">
        <v>4</v>
      </c>
      <c r="M45" s="11"/>
      <c r="N45" s="6">
        <f>+'[1]ANALITICO (2)'!M$331</f>
        <v>29310.3125</v>
      </c>
      <c r="O45" s="6">
        <v>7328</v>
      </c>
      <c r="P45" s="6">
        <v>7328</v>
      </c>
      <c r="Q45" s="6">
        <v>7328</v>
      </c>
      <c r="R45" s="6">
        <v>7326.31</v>
      </c>
      <c r="S45" s="6">
        <v>0</v>
      </c>
      <c r="T45" s="6">
        <f>+'[1]ANALITICO (2)'!S$331</f>
        <v>0</v>
      </c>
      <c r="U45" s="6">
        <f>+'[3]ANALITICO (2)'!T331</f>
        <v>0</v>
      </c>
      <c r="V45" s="6">
        <f>+'[3]ANALITICO (2)'!U331</f>
        <v>0</v>
      </c>
      <c r="W45" s="6">
        <f>+'[3]ANALITICO (2)'!V331</f>
        <v>0</v>
      </c>
      <c r="X45" s="6">
        <f>+'[3]ANALITICO (2)'!W331</f>
        <v>0</v>
      </c>
      <c r="Y45" s="6">
        <f>+'[3]ANALITICO (2)'!X331</f>
        <v>0</v>
      </c>
      <c r="Z45" s="6">
        <f>+'[3]ANALITICO (2)'!Y331</f>
        <v>0</v>
      </c>
      <c r="AA45" s="6">
        <f>SUM(O45:Z45)</f>
        <v>29310.31</v>
      </c>
      <c r="AB45" s="6">
        <f>+N45-AA45</f>
        <v>2.4999999986903276E-3</v>
      </c>
      <c r="AC45" s="6"/>
      <c r="AD45" s="4"/>
    </row>
    <row r="46" spans="1:30" x14ac:dyDescent="0.4">
      <c r="A46" s="2"/>
      <c r="B46" s="1"/>
      <c r="C46" s="1"/>
      <c r="D46" s="1"/>
      <c r="E46" s="11"/>
      <c r="F46" s="11"/>
      <c r="G46" s="7">
        <v>1125110100</v>
      </c>
      <c r="H46" s="8" t="s">
        <v>2</v>
      </c>
      <c r="I46" s="8">
        <v>132</v>
      </c>
      <c r="J46" s="17" t="s">
        <v>13</v>
      </c>
      <c r="K46" s="8">
        <v>4153</v>
      </c>
      <c r="L46" s="7" t="s">
        <v>3</v>
      </c>
      <c r="M46" s="12"/>
      <c r="N46" s="6">
        <f>+'[1]ANALITICO (2)'!M$362</f>
        <v>196863.625</v>
      </c>
      <c r="O46" s="6">
        <v>49216</v>
      </c>
      <c r="P46" s="6">
        <v>49216</v>
      </c>
      <c r="Q46" s="6">
        <v>49216</v>
      </c>
      <c r="R46" s="6">
        <v>49215.62</v>
      </c>
      <c r="S46" s="6">
        <v>0</v>
      </c>
      <c r="T46" s="6">
        <f>+'[1]ANALITICO (2)'!S$362</f>
        <v>0</v>
      </c>
      <c r="U46" s="6">
        <f>+'[3]ANALITICO (2)'!T362</f>
        <v>0</v>
      </c>
      <c r="V46" s="6">
        <f>+'[3]ANALITICO (2)'!U362</f>
        <v>0</v>
      </c>
      <c r="W46" s="6">
        <f>+'[3]ANALITICO (2)'!V362</f>
        <v>0</v>
      </c>
      <c r="X46" s="6">
        <f>+'[3]ANALITICO (2)'!W362</f>
        <v>0</v>
      </c>
      <c r="Y46" s="6">
        <f>+'[3]ANALITICO (2)'!X362</f>
        <v>0</v>
      </c>
      <c r="Z46" s="6">
        <f>+'[3]ANALITICO (2)'!Y362</f>
        <v>0</v>
      </c>
      <c r="AA46" s="6">
        <f>SUM(O46:Z46)</f>
        <v>196863.62</v>
      </c>
      <c r="AB46" s="6">
        <v>0</v>
      </c>
      <c r="AC46" s="6"/>
      <c r="AD46" s="4"/>
    </row>
    <row r="47" spans="1:30" ht="15" customHeight="1" x14ac:dyDescent="0.4">
      <c r="A47" s="2"/>
      <c r="B47" s="1"/>
      <c r="C47" s="1"/>
      <c r="D47" s="1"/>
      <c r="E47" s="11"/>
      <c r="F47" s="11"/>
      <c r="G47" s="7">
        <v>1125110100</v>
      </c>
      <c r="H47" s="8" t="s">
        <v>2</v>
      </c>
      <c r="I47" s="8">
        <v>132</v>
      </c>
      <c r="J47" s="17" t="s">
        <v>13</v>
      </c>
      <c r="K47" s="8">
        <v>4155</v>
      </c>
      <c r="L47" s="7" t="s">
        <v>0</v>
      </c>
      <c r="M47" s="12"/>
      <c r="N47" s="6">
        <f>+'[3]ANALITICO (2)'!M366</f>
        <v>0</v>
      </c>
      <c r="O47" s="6">
        <f>+'[3]ANALITICO (2)'!N366</f>
        <v>0</v>
      </c>
      <c r="P47" s="6">
        <f>+'[3]ANALITICO (2)'!O366</f>
        <v>0</v>
      </c>
      <c r="Q47" s="6">
        <f>+'[3]ANALITICO (2)'!P366</f>
        <v>0</v>
      </c>
      <c r="R47" s="6">
        <f>+'[3]ANALITICO (2)'!Q366</f>
        <v>0</v>
      </c>
      <c r="S47" s="6">
        <f>+'[3]ANALITICO (2)'!R366</f>
        <v>0</v>
      </c>
      <c r="T47" s="6">
        <f>+'[3]ANALITICO (2)'!S366</f>
        <v>0</v>
      </c>
      <c r="U47" s="6">
        <f>+'[3]ANALITICO (2)'!T366</f>
        <v>0</v>
      </c>
      <c r="V47" s="6">
        <f>+'[3]ANALITICO (2)'!U366</f>
        <v>0</v>
      </c>
      <c r="W47" s="6">
        <f>+'[3]ANALITICO (2)'!V366</f>
        <v>0</v>
      </c>
      <c r="X47" s="6">
        <f>+'[3]ANALITICO (2)'!W366</f>
        <v>0</v>
      </c>
      <c r="Y47" s="6">
        <f>+'[3]ANALITICO (2)'!X366</f>
        <v>0</v>
      </c>
      <c r="Z47" s="6">
        <f>+'[3]ANALITICO (2)'!Y366</f>
        <v>0</v>
      </c>
      <c r="AA47" s="6">
        <f>SUM(O47:Z47)</f>
        <v>0</v>
      </c>
      <c r="AB47" s="6">
        <f>+N47-AA47</f>
        <v>0</v>
      </c>
      <c r="AC47" s="6"/>
      <c r="AD47" s="4"/>
    </row>
    <row r="48" spans="1:30" ht="17.25" customHeight="1" x14ac:dyDescent="0.4">
      <c r="A48" s="2"/>
      <c r="B48" s="1"/>
      <c r="C48" s="1"/>
      <c r="D48" s="1"/>
      <c r="E48" s="63" t="s">
        <v>12</v>
      </c>
      <c r="F48" s="63"/>
      <c r="G48" s="63"/>
      <c r="H48" s="63"/>
      <c r="I48" s="63"/>
      <c r="J48" s="63"/>
      <c r="K48" s="63"/>
      <c r="L48" s="63"/>
      <c r="M48" s="15"/>
      <c r="N48" s="14">
        <f t="shared" ref="N48:AB48" si="15">SUM(N49:N51)</f>
        <v>129242.25</v>
      </c>
      <c r="O48" s="14">
        <f t="shared" si="15"/>
        <v>32310</v>
      </c>
      <c r="P48" s="14">
        <f t="shared" si="15"/>
        <v>10771</v>
      </c>
      <c r="Q48" s="14">
        <f>SUM(Q49:Q51)</f>
        <v>10771</v>
      </c>
      <c r="R48" s="14">
        <f t="shared" si="15"/>
        <v>10771</v>
      </c>
      <c r="S48" s="14">
        <f t="shared" si="15"/>
        <v>10771</v>
      </c>
      <c r="T48" s="14">
        <f t="shared" si="15"/>
        <v>10771</v>
      </c>
      <c r="U48" s="14">
        <f t="shared" si="15"/>
        <v>10771</v>
      </c>
      <c r="V48" s="14">
        <f t="shared" si="15"/>
        <v>10771</v>
      </c>
      <c r="W48" s="14">
        <f t="shared" si="15"/>
        <v>10771</v>
      </c>
      <c r="X48" s="14">
        <f t="shared" si="15"/>
        <v>10764.25</v>
      </c>
      <c r="Y48" s="14">
        <f t="shared" si="15"/>
        <v>0</v>
      </c>
      <c r="Z48" s="14">
        <f t="shared" si="15"/>
        <v>0</v>
      </c>
      <c r="AA48" s="14">
        <f t="shared" si="15"/>
        <v>129242.25</v>
      </c>
      <c r="AB48" s="14">
        <f t="shared" si="15"/>
        <v>0</v>
      </c>
      <c r="AC48" s="14"/>
      <c r="AD48" s="14"/>
    </row>
    <row r="49" spans="1:30" x14ac:dyDescent="0.4">
      <c r="A49" s="2"/>
      <c r="B49" s="1"/>
      <c r="C49" s="1"/>
      <c r="D49" s="1"/>
      <c r="E49" s="9"/>
      <c r="F49" s="9"/>
      <c r="G49" s="7">
        <v>1125110100</v>
      </c>
      <c r="H49" s="8" t="s">
        <v>2</v>
      </c>
      <c r="I49" s="8">
        <v>132</v>
      </c>
      <c r="J49" s="17" t="s">
        <v>11</v>
      </c>
      <c r="K49" s="8">
        <v>4152</v>
      </c>
      <c r="L49" s="7" t="s">
        <v>4</v>
      </c>
      <c r="M49" s="11"/>
      <c r="N49" s="6">
        <f>+'[1]ANALITICO (2)'!M$379</f>
        <v>16748.75</v>
      </c>
      <c r="O49" s="6">
        <v>4187</v>
      </c>
      <c r="P49" s="6">
        <v>1396</v>
      </c>
      <c r="Q49" s="6">
        <v>1396</v>
      </c>
      <c r="R49" s="6">
        <v>1396</v>
      </c>
      <c r="S49" s="6">
        <v>1396</v>
      </c>
      <c r="T49" s="6">
        <v>1396</v>
      </c>
      <c r="U49" s="6">
        <v>1396</v>
      </c>
      <c r="V49" s="6">
        <v>1396</v>
      </c>
      <c r="W49" s="6">
        <v>1396</v>
      </c>
      <c r="X49" s="6">
        <v>1393.75</v>
      </c>
      <c r="Y49" s="6"/>
      <c r="Z49" s="6">
        <f>+'[2]ANALITICO (2)'!Y$379</f>
        <v>0</v>
      </c>
      <c r="AA49" s="6">
        <f>SUM(O49:Z49)</f>
        <v>16748.75</v>
      </c>
      <c r="AB49" s="6">
        <f>+N49-AA49</f>
        <v>0</v>
      </c>
      <c r="AC49" s="6"/>
      <c r="AD49" s="4"/>
    </row>
    <row r="50" spans="1:30" x14ac:dyDescent="0.4">
      <c r="A50" s="2"/>
      <c r="B50" s="1"/>
      <c r="C50" s="1"/>
      <c r="D50" s="1"/>
      <c r="E50" s="11"/>
      <c r="F50" s="11"/>
      <c r="G50" s="7">
        <v>1125110100</v>
      </c>
      <c r="H50" s="8" t="s">
        <v>2</v>
      </c>
      <c r="I50" s="8">
        <v>132</v>
      </c>
      <c r="J50" s="17" t="s">
        <v>11</v>
      </c>
      <c r="K50" s="8">
        <v>4153</v>
      </c>
      <c r="L50" s="7" t="s">
        <v>3</v>
      </c>
      <c r="M50" s="12"/>
      <c r="N50" s="6">
        <f>+'[1]ANALITICO (2)'!M$410</f>
        <v>112493.5</v>
      </c>
      <c r="O50" s="6">
        <v>28123</v>
      </c>
      <c r="P50" s="6">
        <v>9375</v>
      </c>
      <c r="Q50" s="6">
        <v>9375</v>
      </c>
      <c r="R50" s="6">
        <v>9375</v>
      </c>
      <c r="S50" s="6">
        <v>9375</v>
      </c>
      <c r="T50" s="6">
        <v>9375</v>
      </c>
      <c r="U50" s="6">
        <v>9375</v>
      </c>
      <c r="V50" s="6">
        <v>9375</v>
      </c>
      <c r="W50" s="6">
        <v>9375</v>
      </c>
      <c r="X50" s="6">
        <v>9370.5</v>
      </c>
      <c r="Y50" s="6"/>
      <c r="Z50" s="6">
        <f>+'[2]ANALITICO (2)'!Y$410</f>
        <v>0</v>
      </c>
      <c r="AA50" s="6">
        <f>SUM(O50:Z50)</f>
        <v>112493.5</v>
      </c>
      <c r="AB50" s="6">
        <f>+N50-AA50</f>
        <v>0</v>
      </c>
      <c r="AC50" s="6"/>
      <c r="AD50" s="4"/>
    </row>
    <row r="51" spans="1:30" x14ac:dyDescent="0.4">
      <c r="A51" s="2"/>
      <c r="B51" s="1"/>
      <c r="C51" s="1"/>
      <c r="D51" s="1"/>
      <c r="E51" s="11"/>
      <c r="F51" s="11"/>
      <c r="G51" s="7">
        <v>1125110100</v>
      </c>
      <c r="H51" s="8" t="s">
        <v>2</v>
      </c>
      <c r="I51" s="8">
        <v>132</v>
      </c>
      <c r="J51" s="17" t="s">
        <v>11</v>
      </c>
      <c r="K51" s="8">
        <v>4155</v>
      </c>
      <c r="L51" s="7" t="s">
        <v>0</v>
      </c>
      <c r="M51" s="12"/>
      <c r="N51" s="6">
        <f>+'[3]ANALITICO (2)'!M414</f>
        <v>0</v>
      </c>
      <c r="O51" s="6">
        <f>+'[3]ANALITICO (2)'!N414</f>
        <v>0</v>
      </c>
      <c r="P51" s="6">
        <f>+'[3]ANALITICO (2)'!O414</f>
        <v>0</v>
      </c>
      <c r="Q51" s="6">
        <f>+'[3]ANALITICO (2)'!P414</f>
        <v>0</v>
      </c>
      <c r="R51" s="6">
        <f>+'[3]ANALITICO (2)'!Q414</f>
        <v>0</v>
      </c>
      <c r="S51" s="6">
        <f>+'[3]ANALITICO (2)'!R414</f>
        <v>0</v>
      </c>
      <c r="T51" s="6">
        <f>+'[3]ANALITICO (2)'!S414</f>
        <v>0</v>
      </c>
      <c r="U51" s="6">
        <f>+'[3]ANALITICO (2)'!T414</f>
        <v>0</v>
      </c>
      <c r="V51" s="6">
        <f>+'[3]ANALITICO (2)'!U414</f>
        <v>0</v>
      </c>
      <c r="W51" s="6">
        <f>+'[3]ANALITICO (2)'!V414</f>
        <v>0</v>
      </c>
      <c r="X51" s="6">
        <f>+'[3]ANALITICO (2)'!W414</f>
        <v>0</v>
      </c>
      <c r="Y51" s="6">
        <f>+'[3]ANALITICO (2)'!X414</f>
        <v>0</v>
      </c>
      <c r="Z51" s="6">
        <f>+'[3]ANALITICO (2)'!Y414</f>
        <v>0</v>
      </c>
      <c r="AA51" s="6">
        <f>SUM(O51:Z51)</f>
        <v>0</v>
      </c>
      <c r="AB51" s="6">
        <f>+N51-AA51</f>
        <v>0</v>
      </c>
      <c r="AC51" s="6"/>
      <c r="AD51" s="4"/>
    </row>
    <row r="52" spans="1:30" x14ac:dyDescent="0.4">
      <c r="A52" s="2"/>
      <c r="B52" s="1"/>
      <c r="C52" s="1"/>
      <c r="D52" s="1"/>
      <c r="E52" s="19" t="s">
        <v>10</v>
      </c>
      <c r="F52" s="19"/>
      <c r="G52" s="19"/>
      <c r="H52" s="19"/>
      <c r="I52" s="19"/>
      <c r="J52" s="19"/>
      <c r="K52" s="19"/>
      <c r="L52" s="19"/>
      <c r="M52" s="19"/>
      <c r="N52" s="18">
        <f t="shared" ref="N52:AB52" si="16">+N53+N57+N61</f>
        <v>594514.34999999986</v>
      </c>
      <c r="O52" s="18">
        <f t="shared" si="16"/>
        <v>113950</v>
      </c>
      <c r="P52" s="18">
        <f t="shared" si="16"/>
        <v>113950</v>
      </c>
      <c r="Q52" s="18">
        <f t="shared" si="16"/>
        <v>113950</v>
      </c>
      <c r="R52" s="18">
        <f t="shared" si="16"/>
        <v>113948.33249999995</v>
      </c>
      <c r="S52" s="18">
        <f t="shared" si="16"/>
        <v>17341</v>
      </c>
      <c r="T52" s="18">
        <f t="shared" si="16"/>
        <v>17341</v>
      </c>
      <c r="U52" s="18">
        <f t="shared" si="16"/>
        <v>17341</v>
      </c>
      <c r="V52" s="18">
        <f t="shared" si="16"/>
        <v>17341</v>
      </c>
      <c r="W52" s="18">
        <f t="shared" si="16"/>
        <v>17341</v>
      </c>
      <c r="X52" s="18">
        <f t="shared" si="16"/>
        <v>17341</v>
      </c>
      <c r="Y52" s="18">
        <f t="shared" si="16"/>
        <v>17341</v>
      </c>
      <c r="Z52" s="18">
        <f t="shared" si="16"/>
        <v>17329.02</v>
      </c>
      <c r="AA52" s="18">
        <f t="shared" si="16"/>
        <v>594514.35249999992</v>
      </c>
      <c r="AB52" s="18">
        <f t="shared" si="16"/>
        <v>-2.5000000496220309E-3</v>
      </c>
      <c r="AC52" s="18"/>
      <c r="AD52" s="18"/>
    </row>
    <row r="53" spans="1:30" x14ac:dyDescent="0.4">
      <c r="A53" s="2"/>
      <c r="B53" s="1"/>
      <c r="C53" s="1"/>
      <c r="D53" s="1"/>
      <c r="E53" s="16" t="s">
        <v>9</v>
      </c>
      <c r="F53" s="16"/>
      <c r="G53" s="16"/>
      <c r="H53" s="16"/>
      <c r="I53" s="16"/>
      <c r="J53" s="16"/>
      <c r="K53" s="16"/>
      <c r="L53" s="16"/>
      <c r="M53" s="16"/>
      <c r="N53" s="14">
        <f t="shared" ref="N53:AB53" si="17">SUM(N54:N56)</f>
        <v>208080.02249999993</v>
      </c>
      <c r="O53" s="14">
        <f t="shared" si="17"/>
        <v>17341</v>
      </c>
      <c r="P53" s="14">
        <f t="shared" si="17"/>
        <v>17341</v>
      </c>
      <c r="Q53" s="14">
        <f t="shared" si="17"/>
        <v>17341</v>
      </c>
      <c r="R53" s="14">
        <f t="shared" si="17"/>
        <v>17341</v>
      </c>
      <c r="S53" s="14">
        <f t="shared" si="17"/>
        <v>17341</v>
      </c>
      <c r="T53" s="14">
        <f t="shared" si="17"/>
        <v>17341</v>
      </c>
      <c r="U53" s="14">
        <f t="shared" si="17"/>
        <v>17341</v>
      </c>
      <c r="V53" s="14">
        <f t="shared" si="17"/>
        <v>17341</v>
      </c>
      <c r="W53" s="14">
        <f t="shared" si="17"/>
        <v>17341</v>
      </c>
      <c r="X53" s="14">
        <f t="shared" si="17"/>
        <v>17341</v>
      </c>
      <c r="Y53" s="14">
        <f t="shared" si="17"/>
        <v>17341</v>
      </c>
      <c r="Z53" s="14">
        <f t="shared" si="17"/>
        <v>17329.02</v>
      </c>
      <c r="AA53" s="14">
        <f t="shared" si="17"/>
        <v>208080.02</v>
      </c>
      <c r="AB53" s="14">
        <f t="shared" si="17"/>
        <v>2.4999999477586243E-3</v>
      </c>
      <c r="AC53" s="14"/>
      <c r="AD53" s="14"/>
    </row>
    <row r="54" spans="1:30" x14ac:dyDescent="0.4">
      <c r="A54" s="2"/>
      <c r="B54" s="1"/>
      <c r="C54" s="1"/>
      <c r="D54" s="1"/>
      <c r="E54" s="9"/>
      <c r="F54" s="9"/>
      <c r="G54" s="7">
        <v>1125110100</v>
      </c>
      <c r="H54" s="8" t="s">
        <v>2</v>
      </c>
      <c r="I54" s="8">
        <v>132</v>
      </c>
      <c r="J54" s="17" t="s">
        <v>8</v>
      </c>
      <c r="K54" s="8">
        <v>4152</v>
      </c>
      <c r="L54" s="7" t="s">
        <v>4</v>
      </c>
      <c r="M54" s="11"/>
      <c r="N54" s="6">
        <f>+'[1]ANALITICO (2)'!M$428</f>
        <v>26965.487499999999</v>
      </c>
      <c r="O54" s="6">
        <v>2248</v>
      </c>
      <c r="P54" s="6">
        <v>2248</v>
      </c>
      <c r="Q54" s="6">
        <v>2248</v>
      </c>
      <c r="R54" s="6">
        <v>2248</v>
      </c>
      <c r="S54" s="6">
        <v>2248</v>
      </c>
      <c r="T54" s="6">
        <v>2248</v>
      </c>
      <c r="U54" s="6">
        <v>2248</v>
      </c>
      <c r="V54" s="6">
        <v>2248</v>
      </c>
      <c r="W54" s="6">
        <v>2248</v>
      </c>
      <c r="X54" s="6">
        <v>2248</v>
      </c>
      <c r="Y54" s="6">
        <v>2248</v>
      </c>
      <c r="Z54" s="6">
        <v>2237.4899999999998</v>
      </c>
      <c r="AA54" s="6">
        <f>SUM(O54:Z54)</f>
        <v>26965.489999999998</v>
      </c>
      <c r="AB54" s="6">
        <f>+N54-AA54</f>
        <v>-2.4999999986903276E-3</v>
      </c>
      <c r="AC54" s="6"/>
      <c r="AD54" s="4"/>
    </row>
    <row r="55" spans="1:30" x14ac:dyDescent="0.4">
      <c r="A55" s="2"/>
      <c r="B55" s="1"/>
      <c r="C55" s="1"/>
      <c r="D55" s="1"/>
      <c r="E55" s="11"/>
      <c r="F55" s="11"/>
      <c r="G55" s="7">
        <v>1125110100</v>
      </c>
      <c r="H55" s="8" t="s">
        <v>2</v>
      </c>
      <c r="I55" s="8">
        <v>132</v>
      </c>
      <c r="J55" s="17" t="s">
        <v>8</v>
      </c>
      <c r="K55" s="8">
        <v>4153</v>
      </c>
      <c r="L55" s="7" t="s">
        <v>3</v>
      </c>
      <c r="M55" s="12"/>
      <c r="N55" s="6">
        <f>+'[1]ANALITICO (2)'!M$459</f>
        <v>181114.53499999995</v>
      </c>
      <c r="O55" s="6">
        <v>15093</v>
      </c>
      <c r="P55" s="6">
        <v>15093</v>
      </c>
      <c r="Q55" s="6">
        <v>15093</v>
      </c>
      <c r="R55" s="6">
        <v>15093</v>
      </c>
      <c r="S55" s="6">
        <v>15093</v>
      </c>
      <c r="T55" s="6">
        <v>15093</v>
      </c>
      <c r="U55" s="6">
        <v>15093</v>
      </c>
      <c r="V55" s="6">
        <v>15093</v>
      </c>
      <c r="W55" s="6">
        <v>15093</v>
      </c>
      <c r="X55" s="6">
        <v>15093</v>
      </c>
      <c r="Y55" s="6">
        <v>15093</v>
      </c>
      <c r="Z55" s="6">
        <v>15091.53</v>
      </c>
      <c r="AA55" s="6">
        <f>SUM(O55:Z55)</f>
        <v>181114.53</v>
      </c>
      <c r="AB55" s="6">
        <f>+N55-AA55</f>
        <v>4.999999946448952E-3</v>
      </c>
      <c r="AC55" s="6"/>
      <c r="AD55" s="4"/>
    </row>
    <row r="56" spans="1:30" ht="15" customHeight="1" x14ac:dyDescent="0.4">
      <c r="A56" s="2"/>
      <c r="B56" s="1"/>
      <c r="C56" s="1"/>
      <c r="D56" s="1"/>
      <c r="E56" s="11"/>
      <c r="F56" s="11"/>
      <c r="G56" s="7">
        <v>1125110100</v>
      </c>
      <c r="H56" s="8" t="s">
        <v>2</v>
      </c>
      <c r="I56" s="8">
        <v>132</v>
      </c>
      <c r="J56" s="17" t="s">
        <v>8</v>
      </c>
      <c r="K56" s="8">
        <v>4155</v>
      </c>
      <c r="L56" s="7" t="s">
        <v>0</v>
      </c>
      <c r="M56" s="12"/>
      <c r="N56" s="6">
        <f>+'[3]ANALITICO (2)'!M463</f>
        <v>0</v>
      </c>
      <c r="O56" s="6">
        <f>+'[3]ANALITICO (2)'!N463</f>
        <v>0</v>
      </c>
      <c r="P56" s="6">
        <f>+'[3]ANALITICO (2)'!O463</f>
        <v>0</v>
      </c>
      <c r="Q56" s="6">
        <f>+'[3]ANALITICO (2)'!P463</f>
        <v>0</v>
      </c>
      <c r="R56" s="6">
        <f>+'[3]ANALITICO (2)'!Q463</f>
        <v>0</v>
      </c>
      <c r="S56" s="6">
        <f>+'[3]ANALITICO (2)'!R463</f>
        <v>0</v>
      </c>
      <c r="T56" s="6">
        <f>+'[3]ANALITICO (2)'!S463</f>
        <v>0</v>
      </c>
      <c r="U56" s="6">
        <f>+'[3]ANALITICO (2)'!T463</f>
        <v>0</v>
      </c>
      <c r="V56" s="6">
        <f>+'[3]ANALITICO (2)'!U463</f>
        <v>0</v>
      </c>
      <c r="W56" s="6">
        <f>+'[3]ANALITICO (2)'!V463</f>
        <v>0</v>
      </c>
      <c r="X56" s="6">
        <f>+'[3]ANALITICO (2)'!W463</f>
        <v>0</v>
      </c>
      <c r="Y56" s="6">
        <f>+'[3]ANALITICO (2)'!X463</f>
        <v>0</v>
      </c>
      <c r="Z56" s="6">
        <f>+'[3]ANALITICO (2)'!Y463</f>
        <v>0</v>
      </c>
      <c r="AA56" s="6">
        <f>SUM(O56:Z56)</f>
        <v>0</v>
      </c>
      <c r="AB56" s="6">
        <f>+N56-AA56</f>
        <v>0</v>
      </c>
      <c r="AC56" s="6"/>
      <c r="AD56" s="4"/>
    </row>
    <row r="57" spans="1:30" x14ac:dyDescent="0.4">
      <c r="A57" s="2"/>
      <c r="B57" s="1"/>
      <c r="C57" s="1"/>
      <c r="D57" s="1"/>
      <c r="E57" s="16" t="s">
        <v>7</v>
      </c>
      <c r="F57" s="16"/>
      <c r="G57" s="16"/>
      <c r="H57" s="16"/>
      <c r="I57" s="16"/>
      <c r="J57" s="16"/>
      <c r="K57" s="15"/>
      <c r="L57" s="15"/>
      <c r="M57" s="15"/>
      <c r="N57" s="14">
        <f t="shared" ref="N57:AB57" si="18">SUM(N58:N60)</f>
        <v>208080.02249999993</v>
      </c>
      <c r="O57" s="14">
        <f t="shared" si="18"/>
        <v>52020</v>
      </c>
      <c r="P57" s="14">
        <f t="shared" si="18"/>
        <v>52020</v>
      </c>
      <c r="Q57" s="14">
        <f t="shared" si="18"/>
        <v>52020</v>
      </c>
      <c r="R57" s="14">
        <f t="shared" si="18"/>
        <v>52020.022499999948</v>
      </c>
      <c r="S57" s="14">
        <f t="shared" si="18"/>
        <v>0</v>
      </c>
      <c r="T57" s="14">
        <f t="shared" si="18"/>
        <v>0</v>
      </c>
      <c r="U57" s="14">
        <f t="shared" si="18"/>
        <v>0</v>
      </c>
      <c r="V57" s="14">
        <f t="shared" si="18"/>
        <v>0</v>
      </c>
      <c r="W57" s="14">
        <f t="shared" si="18"/>
        <v>0</v>
      </c>
      <c r="X57" s="14">
        <f t="shared" si="18"/>
        <v>0</v>
      </c>
      <c r="Y57" s="14">
        <f t="shared" si="18"/>
        <v>0</v>
      </c>
      <c r="Z57" s="14">
        <f t="shared" si="18"/>
        <v>0</v>
      </c>
      <c r="AA57" s="14">
        <f t="shared" si="18"/>
        <v>208080.02249999993</v>
      </c>
      <c r="AB57" s="14">
        <f t="shared" si="18"/>
        <v>0</v>
      </c>
      <c r="AC57" s="14"/>
      <c r="AD57" s="14"/>
    </row>
    <row r="58" spans="1:30" x14ac:dyDescent="0.4">
      <c r="A58" s="2"/>
      <c r="B58" s="1"/>
      <c r="C58" s="1"/>
      <c r="D58" s="1"/>
      <c r="E58" s="9"/>
      <c r="F58" s="9"/>
      <c r="G58" s="7">
        <v>1125110100</v>
      </c>
      <c r="H58" s="8" t="s">
        <v>2</v>
      </c>
      <c r="I58" s="8">
        <v>132</v>
      </c>
      <c r="J58" s="17" t="s">
        <v>6</v>
      </c>
      <c r="K58" s="8">
        <v>4152</v>
      </c>
      <c r="L58" s="7" t="s">
        <v>4</v>
      </c>
      <c r="M58" s="11"/>
      <c r="N58" s="6">
        <f>+'[1]ANALITICO (2)'!M$476</f>
        <v>26965.487499999999</v>
      </c>
      <c r="O58" s="6">
        <v>6741</v>
      </c>
      <c r="P58" s="6">
        <v>6741</v>
      </c>
      <c r="Q58" s="6">
        <v>6741</v>
      </c>
      <c r="R58" s="6">
        <v>6742.4874999999993</v>
      </c>
      <c r="S58" s="6">
        <f>+'[1]ANALITICO (2)'!R$476</f>
        <v>0</v>
      </c>
      <c r="T58" s="6">
        <f>+'[1]ANALITICO (2)'!S$476</f>
        <v>0</v>
      </c>
      <c r="U58" s="6">
        <f>+'[1]ANALITICO (2)'!T$476</f>
        <v>0</v>
      </c>
      <c r="V58" s="6">
        <f>+'[1]ANALITICO (2)'!U$476</f>
        <v>0</v>
      </c>
      <c r="W58" s="6">
        <f>+'[1]ANALITICO (2)'!V$476</f>
        <v>0</v>
      </c>
      <c r="X58" s="6">
        <f>+'[2]ANALITICO (2)'!W$476</f>
        <v>0</v>
      </c>
      <c r="Y58" s="6">
        <f>+'[3]ANALITICO (2)'!X476</f>
        <v>0</v>
      </c>
      <c r="Z58" s="6">
        <f>+'[3]ANALITICO (2)'!Y476</f>
        <v>0</v>
      </c>
      <c r="AA58" s="6">
        <f>SUM(O58:Z58)</f>
        <v>26965.487499999999</v>
      </c>
      <c r="AB58" s="6">
        <f>+N58-AA58</f>
        <v>0</v>
      </c>
      <c r="AC58" s="6"/>
      <c r="AD58" s="4"/>
    </row>
    <row r="59" spans="1:30" x14ac:dyDescent="0.4">
      <c r="A59" s="2"/>
      <c r="B59" s="1"/>
      <c r="C59" s="1"/>
      <c r="D59" s="1"/>
      <c r="E59" s="11"/>
      <c r="F59" s="11"/>
      <c r="G59" s="7">
        <v>1125110100</v>
      </c>
      <c r="H59" s="8" t="s">
        <v>2</v>
      </c>
      <c r="I59" s="8">
        <v>132</v>
      </c>
      <c r="J59" s="17" t="s">
        <v>6</v>
      </c>
      <c r="K59" s="8">
        <v>4153</v>
      </c>
      <c r="L59" s="7" t="s">
        <v>3</v>
      </c>
      <c r="M59" s="12"/>
      <c r="N59" s="6">
        <f>+'[1]ANALITICO (2)'!M$507</f>
        <v>181114.53499999995</v>
      </c>
      <c r="O59" s="6">
        <v>45279</v>
      </c>
      <c r="P59" s="6">
        <v>45279</v>
      </c>
      <c r="Q59" s="6">
        <v>45279</v>
      </c>
      <c r="R59" s="6">
        <v>45277.534999999945</v>
      </c>
      <c r="S59" s="6">
        <f>+'[1]ANALITICO (2)'!R$507</f>
        <v>0</v>
      </c>
      <c r="T59" s="6">
        <f>+'[1]ANALITICO (2)'!S$507</f>
        <v>0</v>
      </c>
      <c r="U59" s="6">
        <f>+'[1]ANALITICO (2)'!T$507</f>
        <v>0</v>
      </c>
      <c r="V59" s="6">
        <f>+'[1]ANALITICO (2)'!U$507</f>
        <v>0</v>
      </c>
      <c r="W59" s="6">
        <f>+'[1]ANALITICO (2)'!V$507</f>
        <v>0</v>
      </c>
      <c r="X59" s="6">
        <f>+'[2]ANALITICO (2)'!W$507</f>
        <v>0</v>
      </c>
      <c r="Y59" s="6">
        <f>+'[3]ANALITICO (2)'!X507</f>
        <v>0</v>
      </c>
      <c r="Z59" s="6">
        <f>+'[3]ANALITICO (2)'!Y507</f>
        <v>0</v>
      </c>
      <c r="AA59" s="6">
        <f>SUM(O59:Z59)</f>
        <v>181114.53499999995</v>
      </c>
      <c r="AB59" s="6">
        <f>+N59-AA59</f>
        <v>0</v>
      </c>
      <c r="AC59" s="6"/>
      <c r="AD59" s="4"/>
    </row>
    <row r="60" spans="1:30" ht="15" customHeight="1" x14ac:dyDescent="0.4">
      <c r="A60" s="2"/>
      <c r="B60" s="1"/>
      <c r="C60" s="1"/>
      <c r="D60" s="1"/>
      <c r="E60" s="11"/>
      <c r="F60" s="11"/>
      <c r="G60" s="7">
        <v>1125110100</v>
      </c>
      <c r="H60" s="8" t="s">
        <v>2</v>
      </c>
      <c r="I60" s="8">
        <v>132</v>
      </c>
      <c r="J60" s="17" t="s">
        <v>6</v>
      </c>
      <c r="K60" s="8">
        <v>4155</v>
      </c>
      <c r="L60" s="7" t="s">
        <v>0</v>
      </c>
      <c r="M60" s="12"/>
      <c r="N60" s="6">
        <f>+'[2]ANALITICO (2)'!$M$511</f>
        <v>0</v>
      </c>
      <c r="O60" s="6">
        <f>+'[3]ANALITICO (2)'!N511</f>
        <v>0</v>
      </c>
      <c r="P60" s="6">
        <f>+'[3]ANALITICO (2)'!O511</f>
        <v>0</v>
      </c>
      <c r="Q60" s="6">
        <f>+'[3]ANALITICO (2)'!P511</f>
        <v>0</v>
      </c>
      <c r="R60" s="6">
        <f>+'[3]ANALITICO (2)'!Q511</f>
        <v>0</v>
      </c>
      <c r="S60" s="6">
        <f>+'[3]ANALITICO (2)'!R511</f>
        <v>0</v>
      </c>
      <c r="T60" s="6">
        <f>+'[3]ANALITICO (2)'!S511</f>
        <v>0</v>
      </c>
      <c r="U60" s="6">
        <f>+'[3]ANALITICO (2)'!T511</f>
        <v>0</v>
      </c>
      <c r="V60" s="6">
        <f>+'[3]ANALITICO (2)'!U511</f>
        <v>0</v>
      </c>
      <c r="W60" s="6">
        <f>+'[3]ANALITICO (2)'!V511</f>
        <v>0</v>
      </c>
      <c r="X60" s="6">
        <f>+'[3]ANALITICO (2)'!W511</f>
        <v>0</v>
      </c>
      <c r="Y60" s="6">
        <f>+'[3]ANALITICO (2)'!X511</f>
        <v>0</v>
      </c>
      <c r="Z60" s="6">
        <f>+'[3]ANALITICO (2)'!Y511</f>
        <v>0</v>
      </c>
      <c r="AA60" s="6">
        <f>SUM(O60:Z60)</f>
        <v>0</v>
      </c>
      <c r="AB60" s="6">
        <f>+N60-AA60</f>
        <v>0</v>
      </c>
      <c r="AC60" s="6"/>
      <c r="AD60" s="4"/>
    </row>
    <row r="61" spans="1:30" ht="18.75" customHeight="1" x14ac:dyDescent="0.4">
      <c r="A61" s="2"/>
      <c r="B61" s="1"/>
      <c r="C61" s="1"/>
      <c r="D61" s="1"/>
      <c r="E61" s="16" t="s">
        <v>5</v>
      </c>
      <c r="F61" s="15"/>
      <c r="G61" s="15"/>
      <c r="H61" s="15"/>
      <c r="I61" s="15"/>
      <c r="J61" s="15"/>
      <c r="K61" s="15"/>
      <c r="L61" s="15"/>
      <c r="M61" s="15"/>
      <c r="N61" s="14">
        <f t="shared" ref="N61:AB61" si="19">SUM(N62:N64)</f>
        <v>178354.30499999999</v>
      </c>
      <c r="O61" s="14">
        <f t="shared" si="19"/>
        <v>44589</v>
      </c>
      <c r="P61" s="14">
        <f t="shared" si="19"/>
        <v>44589</v>
      </c>
      <c r="Q61" s="14">
        <f t="shared" si="19"/>
        <v>44589</v>
      </c>
      <c r="R61" s="14">
        <f t="shared" si="19"/>
        <v>44587.31</v>
      </c>
      <c r="S61" s="14">
        <f t="shared" si="19"/>
        <v>0</v>
      </c>
      <c r="T61" s="14">
        <f t="shared" si="19"/>
        <v>0</v>
      </c>
      <c r="U61" s="14">
        <f t="shared" si="19"/>
        <v>0</v>
      </c>
      <c r="V61" s="14">
        <f t="shared" si="19"/>
        <v>0</v>
      </c>
      <c r="W61" s="14">
        <f t="shared" si="19"/>
        <v>0</v>
      </c>
      <c r="X61" s="14">
        <f t="shared" si="19"/>
        <v>0</v>
      </c>
      <c r="Y61" s="14">
        <f t="shared" si="19"/>
        <v>0</v>
      </c>
      <c r="Z61" s="14">
        <f t="shared" si="19"/>
        <v>0</v>
      </c>
      <c r="AA61" s="14">
        <f t="shared" si="19"/>
        <v>178354.31</v>
      </c>
      <c r="AB61" s="14">
        <f t="shared" si="19"/>
        <v>-4.9999999973806553E-3</v>
      </c>
      <c r="AC61" s="14"/>
      <c r="AD61" s="14"/>
    </row>
    <row r="62" spans="1:30" x14ac:dyDescent="0.4">
      <c r="A62" s="2"/>
      <c r="B62" s="1"/>
      <c r="C62" s="1"/>
      <c r="D62" s="1"/>
      <c r="E62" s="9"/>
      <c r="F62" s="9"/>
      <c r="G62" s="7">
        <v>1125110100</v>
      </c>
      <c r="H62" s="8" t="s">
        <v>2</v>
      </c>
      <c r="I62" s="13">
        <v>132</v>
      </c>
      <c r="J62" s="9" t="s">
        <v>1</v>
      </c>
      <c r="K62" s="8">
        <v>4152</v>
      </c>
      <c r="L62" s="7" t="s">
        <v>4</v>
      </c>
      <c r="M62" s="11"/>
      <c r="N62" s="6">
        <f>+'[1]ANALITICO (2)'!M$524</f>
        <v>23113.275000000001</v>
      </c>
      <c r="O62" s="6">
        <v>5779</v>
      </c>
      <c r="P62" s="6">
        <v>5779</v>
      </c>
      <c r="Q62" s="6">
        <v>5779</v>
      </c>
      <c r="R62" s="6">
        <v>5776.28</v>
      </c>
      <c r="S62" s="6">
        <v>0</v>
      </c>
      <c r="T62" s="6">
        <f>+'[1]ANALITICO (2)'!S$524</f>
        <v>0</v>
      </c>
      <c r="U62" s="6">
        <f>+'[1]ANALITICO (2)'!T$524</f>
        <v>0</v>
      </c>
      <c r="V62" s="6">
        <f>+'[1]ANALITICO (2)'!U$524</f>
        <v>0</v>
      </c>
      <c r="W62" s="6">
        <f>+'[1]ANALITICO (2)'!V$524</f>
        <v>0</v>
      </c>
      <c r="X62" s="6">
        <f>+'[1]ANALITICO (2)'!W$524</f>
        <v>0</v>
      </c>
      <c r="Y62" s="6">
        <f>+'[3]ANALITICO (2)'!X524</f>
        <v>0</v>
      </c>
      <c r="Z62" s="6">
        <f>+'[3]ANALITICO (2)'!Y524</f>
        <v>0</v>
      </c>
      <c r="AA62" s="6">
        <f>SUM(O62:Z62)</f>
        <v>23113.279999999999</v>
      </c>
      <c r="AB62" s="6">
        <f>+N62-AA62</f>
        <v>-4.9999999973806553E-3</v>
      </c>
      <c r="AC62" s="6"/>
      <c r="AD62" s="4"/>
    </row>
    <row r="63" spans="1:30" x14ac:dyDescent="0.4">
      <c r="A63" s="2"/>
      <c r="B63" s="1"/>
      <c r="C63" s="1"/>
      <c r="D63" s="1"/>
      <c r="E63" s="11"/>
      <c r="F63" s="11"/>
      <c r="G63" s="7">
        <v>1125110100</v>
      </c>
      <c r="H63" s="8" t="s">
        <v>2</v>
      </c>
      <c r="I63" s="10">
        <v>132</v>
      </c>
      <c r="J63" s="9" t="s">
        <v>1</v>
      </c>
      <c r="K63" s="8">
        <v>4153</v>
      </c>
      <c r="L63" s="7" t="s">
        <v>3</v>
      </c>
      <c r="M63" s="12"/>
      <c r="N63" s="6">
        <f>+'[1]ANALITICO (2)'!M$555</f>
        <v>155241.03</v>
      </c>
      <c r="O63" s="6">
        <v>38810</v>
      </c>
      <c r="P63" s="6">
        <v>38810</v>
      </c>
      <c r="Q63" s="6">
        <v>38810</v>
      </c>
      <c r="R63" s="6">
        <v>38811.03</v>
      </c>
      <c r="S63" s="6">
        <v>0</v>
      </c>
      <c r="T63" s="6">
        <f>+'[1]ANALITICO (2)'!S$555</f>
        <v>0</v>
      </c>
      <c r="U63" s="6">
        <f>+'[1]ANALITICO (2)'!T$555</f>
        <v>0</v>
      </c>
      <c r="V63" s="6">
        <f>+'[1]ANALITICO (2)'!U$555</f>
        <v>0</v>
      </c>
      <c r="W63" s="6">
        <f>+'[1]ANALITICO (2)'!V$555</f>
        <v>0</v>
      </c>
      <c r="X63" s="6">
        <f>+'[1]ANALITICO (2)'!W$555</f>
        <v>0</v>
      </c>
      <c r="Y63" s="6">
        <f>+'[3]ANALITICO (2)'!X555</f>
        <v>0</v>
      </c>
      <c r="Z63" s="6">
        <f>+'[3]ANALITICO (2)'!Y555</f>
        <v>0</v>
      </c>
      <c r="AA63" s="6">
        <f>SUM(O63:Z63)</f>
        <v>155241.03</v>
      </c>
      <c r="AB63" s="6">
        <f>+N63-AA63</f>
        <v>0</v>
      </c>
      <c r="AC63" s="6"/>
      <c r="AD63" s="4"/>
    </row>
    <row r="64" spans="1:30" x14ac:dyDescent="0.4">
      <c r="A64" s="2"/>
      <c r="B64" s="1"/>
      <c r="C64" s="1"/>
      <c r="D64" s="1"/>
      <c r="E64" s="11"/>
      <c r="F64" s="11"/>
      <c r="G64" s="7">
        <v>1125110100</v>
      </c>
      <c r="H64" s="8" t="s">
        <v>2</v>
      </c>
      <c r="I64" s="10">
        <v>132</v>
      </c>
      <c r="J64" s="9" t="s">
        <v>1</v>
      </c>
      <c r="K64" s="8">
        <v>4155</v>
      </c>
      <c r="L64" s="7" t="s">
        <v>0</v>
      </c>
      <c r="N64" s="6">
        <f>+'[3]ANALITICO (2)'!M559</f>
        <v>0</v>
      </c>
      <c r="O64" s="6">
        <f>+'[3]ANALITICO (2)'!N559</f>
        <v>0</v>
      </c>
      <c r="P64" s="6">
        <f>+'[3]ANALITICO (2)'!O559</f>
        <v>0</v>
      </c>
      <c r="Q64" s="6">
        <f>+'[3]ANALITICO (2)'!P559</f>
        <v>0</v>
      </c>
      <c r="R64" s="6">
        <f>+'[3]ANALITICO (2)'!Q559</f>
        <v>0</v>
      </c>
      <c r="S64" s="6">
        <f>+'[3]ANALITICO (2)'!R559</f>
        <v>0</v>
      </c>
      <c r="T64" s="6">
        <f>+'[3]ANALITICO (2)'!S559</f>
        <v>0</v>
      </c>
      <c r="U64" s="6">
        <f>+'[3]ANALITICO (2)'!T559</f>
        <v>0</v>
      </c>
      <c r="V64" s="6">
        <f>+'[3]ANALITICO (2)'!U559</f>
        <v>0</v>
      </c>
      <c r="W64" s="6">
        <f>+'[3]ANALITICO (2)'!V559</f>
        <v>0</v>
      </c>
      <c r="X64" s="6">
        <f>+'[3]ANALITICO (2)'!W559</f>
        <v>0</v>
      </c>
      <c r="Y64" s="6">
        <f>+'[3]ANALITICO (2)'!X559</f>
        <v>0</v>
      </c>
      <c r="Z64" s="6">
        <f>+'[3]ANALITICO (2)'!Y559</f>
        <v>0</v>
      </c>
      <c r="AA64" s="6">
        <f>SUM(O64:Z64)</f>
        <v>0</v>
      </c>
      <c r="AB64" s="6">
        <f>+N64-AA64</f>
        <v>0</v>
      </c>
      <c r="AC64" s="6"/>
      <c r="AD64" s="4"/>
    </row>
    <row r="65" spans="1:28" x14ac:dyDescent="0.4">
      <c r="A65" s="2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x14ac:dyDescent="0.4">
      <c r="A66" s="2"/>
      <c r="B66" s="1"/>
      <c r="C66" s="1"/>
      <c r="D66" s="1"/>
      <c r="N66" s="4">
        <f>+N52+N39+N26+N15+N11</f>
        <v>28340941.5575605</v>
      </c>
    </row>
    <row r="67" spans="1:28" x14ac:dyDescent="0.4">
      <c r="A67" s="2"/>
      <c r="B67" s="1"/>
      <c r="C67" s="1"/>
      <c r="D67" s="1"/>
      <c r="N67" s="4">
        <f>+[2]ANALITICO!$M$10</f>
        <v>27912939.237330481</v>
      </c>
    </row>
    <row r="68" spans="1:28" x14ac:dyDescent="0.4">
      <c r="A68" s="2"/>
      <c r="B68" s="1"/>
      <c r="C68" s="1"/>
      <c r="D68" s="1"/>
      <c r="N68" s="4">
        <f>+N66-N67</f>
        <v>428002.32023001835</v>
      </c>
    </row>
    <row r="69" spans="1:28" x14ac:dyDescent="0.4">
      <c r="A69" s="2"/>
      <c r="B69" s="1"/>
      <c r="C69" s="1"/>
      <c r="D69" s="1"/>
    </row>
    <row r="70" spans="1:28" x14ac:dyDescent="0.4">
      <c r="A70" s="2"/>
      <c r="B70" s="1"/>
      <c r="C70" s="1"/>
      <c r="D70" s="1"/>
    </row>
    <row r="71" spans="1:28" x14ac:dyDescent="0.4">
      <c r="A71" s="2"/>
      <c r="B71" s="1"/>
      <c r="C71" s="1"/>
      <c r="D71" s="1"/>
    </row>
    <row r="72" spans="1:28" x14ac:dyDescent="0.4">
      <c r="A72" s="2"/>
      <c r="B72" s="1"/>
      <c r="C72" s="1"/>
      <c r="D72" s="1"/>
      <c r="H72" s="3"/>
    </row>
    <row r="73" spans="1:28" x14ac:dyDescent="0.4">
      <c r="A73" s="2"/>
      <c r="B73" s="1"/>
      <c r="C73" s="1"/>
      <c r="D73" s="1"/>
      <c r="H73" s="3"/>
    </row>
    <row r="74" spans="1:28" x14ac:dyDescent="0.4">
      <c r="A74" s="2"/>
      <c r="B74" s="1"/>
      <c r="C74" s="1"/>
      <c r="D74" s="1"/>
    </row>
    <row r="75" spans="1:28" x14ac:dyDescent="0.4">
      <c r="A75" s="2"/>
      <c r="B75" s="1"/>
      <c r="C75" s="1"/>
      <c r="D75" s="1"/>
    </row>
    <row r="76" spans="1:28" x14ac:dyDescent="0.4">
      <c r="A76" s="2"/>
      <c r="B76" s="1"/>
      <c r="C76" s="1"/>
      <c r="D76" s="1"/>
    </row>
    <row r="77" spans="1:28" x14ac:dyDescent="0.4">
      <c r="A77" s="2"/>
      <c r="B77" s="1"/>
      <c r="C77" s="1"/>
      <c r="D77" s="1"/>
    </row>
    <row r="78" spans="1:28" x14ac:dyDescent="0.4">
      <c r="A78" s="2"/>
      <c r="B78" s="1"/>
      <c r="C78" s="1"/>
      <c r="D78" s="1"/>
    </row>
    <row r="79" spans="1:28" x14ac:dyDescent="0.4">
      <c r="A79" s="2"/>
      <c r="B79" s="1"/>
      <c r="C79" s="1"/>
      <c r="D79" s="1"/>
    </row>
    <row r="80" spans="1:28" x14ac:dyDescent="0.4">
      <c r="A80" s="2"/>
      <c r="B80" s="1"/>
      <c r="C80" s="1"/>
      <c r="D80" s="1"/>
    </row>
    <row r="81" spans="1:4" x14ac:dyDescent="0.4">
      <c r="A81" s="2"/>
      <c r="B81" s="1"/>
      <c r="C81" s="1"/>
      <c r="D81" s="1"/>
    </row>
    <row r="82" spans="1:4" x14ac:dyDescent="0.4">
      <c r="A82" s="2"/>
      <c r="B82" s="1"/>
      <c r="C82" s="1"/>
      <c r="D82" s="1"/>
    </row>
    <row r="83" spans="1:4" x14ac:dyDescent="0.4">
      <c r="A83" s="2"/>
      <c r="B83" s="1"/>
      <c r="C83" s="1"/>
      <c r="D83" s="1"/>
    </row>
    <row r="84" spans="1:4" x14ac:dyDescent="0.4">
      <c r="A84" s="2"/>
      <c r="B84" s="1"/>
      <c r="C84" s="1"/>
      <c r="D84" s="1"/>
    </row>
    <row r="85" spans="1:4" x14ac:dyDescent="0.4">
      <c r="A85" s="2"/>
      <c r="B85" s="1"/>
      <c r="C85" s="1"/>
      <c r="D85" s="1"/>
    </row>
    <row r="86" spans="1:4" x14ac:dyDescent="0.4">
      <c r="A86" s="2"/>
      <c r="B86" s="1"/>
      <c r="C86" s="1"/>
      <c r="D86" s="1"/>
    </row>
    <row r="87" spans="1:4" x14ac:dyDescent="0.4">
      <c r="A87" s="2"/>
      <c r="B87" s="1"/>
      <c r="C87" s="1"/>
      <c r="D87" s="1"/>
    </row>
    <row r="88" spans="1:4" x14ac:dyDescent="0.4">
      <c r="A88" s="2"/>
      <c r="B88" s="1"/>
      <c r="C88" s="1"/>
      <c r="D88" s="1"/>
    </row>
    <row r="89" spans="1:4" x14ac:dyDescent="0.4">
      <c r="A89" s="2"/>
      <c r="B89" s="1"/>
      <c r="C89" s="1"/>
      <c r="D89" s="1"/>
    </row>
    <row r="90" spans="1:4" x14ac:dyDescent="0.4">
      <c r="A90" s="2"/>
      <c r="B90" s="1"/>
      <c r="C90" s="1"/>
      <c r="D90" s="1"/>
    </row>
    <row r="91" spans="1:4" x14ac:dyDescent="0.4">
      <c r="A91" s="2"/>
      <c r="B91" s="1"/>
      <c r="C91" s="1"/>
      <c r="D91" s="1"/>
    </row>
    <row r="92" spans="1:4" x14ac:dyDescent="0.4">
      <c r="A92" s="2"/>
      <c r="B92" s="1"/>
      <c r="C92" s="1"/>
      <c r="D92" s="1"/>
    </row>
    <row r="93" spans="1:4" x14ac:dyDescent="0.4">
      <c r="A93" s="2"/>
      <c r="B93" s="1"/>
      <c r="C93" s="1"/>
      <c r="D93" s="1"/>
    </row>
    <row r="94" spans="1:4" x14ac:dyDescent="0.4">
      <c r="A94" s="2"/>
      <c r="B94" s="1"/>
      <c r="C94" s="1"/>
      <c r="D94" s="1"/>
    </row>
    <row r="95" spans="1:4" x14ac:dyDescent="0.4">
      <c r="A95" s="2"/>
      <c r="B95" s="1"/>
      <c r="C95" s="1"/>
      <c r="D95" s="1"/>
    </row>
    <row r="96" spans="1:4" x14ac:dyDescent="0.4">
      <c r="A96" s="2"/>
      <c r="B96" s="1"/>
      <c r="C96" s="1"/>
      <c r="D96" s="1"/>
    </row>
    <row r="97" spans="1:4" x14ac:dyDescent="0.4">
      <c r="A97" s="2"/>
      <c r="B97" s="1"/>
      <c r="C97" s="1"/>
      <c r="D97" s="1"/>
    </row>
    <row r="98" spans="1:4" x14ac:dyDescent="0.4">
      <c r="A98" s="2"/>
      <c r="B98" s="1"/>
      <c r="C98" s="1"/>
      <c r="D98" s="1"/>
    </row>
    <row r="99" spans="1:4" x14ac:dyDescent="0.4">
      <c r="A99" s="2"/>
      <c r="B99" s="1"/>
      <c r="C99" s="1"/>
      <c r="D99" s="1"/>
    </row>
    <row r="100" spans="1:4" x14ac:dyDescent="0.4">
      <c r="A100" s="2"/>
      <c r="B100" s="1"/>
      <c r="C100" s="1"/>
      <c r="D100" s="1"/>
    </row>
    <row r="101" spans="1:4" x14ac:dyDescent="0.4">
      <c r="A101" s="2"/>
      <c r="B101" s="1"/>
      <c r="C101" s="1"/>
      <c r="D101" s="1"/>
    </row>
    <row r="102" spans="1:4" x14ac:dyDescent="0.4">
      <c r="A102" s="2"/>
      <c r="B102" s="1"/>
      <c r="C102" s="1"/>
      <c r="D102" s="1"/>
    </row>
    <row r="103" spans="1:4" x14ac:dyDescent="0.4">
      <c r="A103" s="2"/>
      <c r="B103" s="1"/>
      <c r="C103" s="1"/>
      <c r="D103" s="1"/>
    </row>
    <row r="104" spans="1:4" x14ac:dyDescent="0.4">
      <c r="A104" s="2"/>
      <c r="B104" s="1"/>
      <c r="C104" s="1"/>
      <c r="D104" s="1"/>
    </row>
    <row r="105" spans="1:4" x14ac:dyDescent="0.4">
      <c r="A105" s="2"/>
      <c r="B105" s="1"/>
      <c r="C105" s="1"/>
      <c r="D105" s="1"/>
    </row>
    <row r="106" spans="1:4" x14ac:dyDescent="0.4">
      <c r="A106" s="2"/>
      <c r="B106" s="1"/>
      <c r="C106" s="1"/>
      <c r="D106" s="1"/>
    </row>
    <row r="107" spans="1:4" x14ac:dyDescent="0.4">
      <c r="A107" s="2"/>
      <c r="B107" s="1"/>
      <c r="C107" s="1"/>
      <c r="D107" s="1"/>
    </row>
    <row r="108" spans="1:4" x14ac:dyDescent="0.4">
      <c r="A108" s="2"/>
      <c r="B108" s="1"/>
      <c r="C108" s="1"/>
      <c r="D108" s="1"/>
    </row>
    <row r="109" spans="1:4" x14ac:dyDescent="0.4">
      <c r="A109" s="2"/>
      <c r="B109" s="1"/>
      <c r="C109" s="1"/>
      <c r="D109" s="1"/>
    </row>
    <row r="110" spans="1:4" x14ac:dyDescent="0.4">
      <c r="A110" s="2"/>
      <c r="B110" s="1"/>
      <c r="C110" s="1"/>
      <c r="D110" s="1"/>
    </row>
    <row r="111" spans="1:4" x14ac:dyDescent="0.4">
      <c r="A111" s="2"/>
      <c r="B111" s="1"/>
      <c r="C111" s="1"/>
      <c r="D111" s="1"/>
    </row>
    <row r="112" spans="1:4" x14ac:dyDescent="0.4">
      <c r="A112" s="2"/>
      <c r="B112" s="1"/>
      <c r="C112" s="1"/>
      <c r="D112" s="1"/>
    </row>
    <row r="113" spans="1:4" x14ac:dyDescent="0.4">
      <c r="A113" s="2"/>
      <c r="B113" s="1"/>
      <c r="C113" s="1"/>
      <c r="D113" s="1"/>
    </row>
    <row r="114" spans="1:4" x14ac:dyDescent="0.4">
      <c r="A114" s="2"/>
      <c r="B114" s="1"/>
      <c r="C114" s="1"/>
      <c r="D114" s="1"/>
    </row>
    <row r="115" spans="1:4" x14ac:dyDescent="0.4">
      <c r="A115" s="2"/>
      <c r="B115" s="1"/>
      <c r="C115" s="1"/>
      <c r="D115" s="1"/>
    </row>
    <row r="116" spans="1:4" x14ac:dyDescent="0.4">
      <c r="A116" s="2"/>
      <c r="B116" s="1"/>
      <c r="C116" s="1"/>
      <c r="D116" s="1"/>
    </row>
    <row r="117" spans="1:4" x14ac:dyDescent="0.4">
      <c r="A117" s="2"/>
      <c r="B117" s="1"/>
      <c r="C117" s="1"/>
      <c r="D117" s="1"/>
    </row>
    <row r="118" spans="1:4" x14ac:dyDescent="0.4">
      <c r="A118" s="2"/>
      <c r="B118" s="1"/>
      <c r="C118" s="1"/>
      <c r="D118" s="1"/>
    </row>
    <row r="119" spans="1:4" x14ac:dyDescent="0.4">
      <c r="A119" s="2"/>
      <c r="B119" s="1"/>
      <c r="C119" s="1"/>
      <c r="D119" s="1"/>
    </row>
    <row r="120" spans="1:4" x14ac:dyDescent="0.4">
      <c r="A120" s="2"/>
      <c r="B120" s="1"/>
      <c r="C120" s="1"/>
      <c r="D120" s="1"/>
    </row>
    <row r="121" spans="1:4" x14ac:dyDescent="0.4">
      <c r="A121" s="2"/>
      <c r="B121" s="1"/>
      <c r="C121" s="1"/>
      <c r="D121" s="1"/>
    </row>
    <row r="122" spans="1:4" x14ac:dyDescent="0.4">
      <c r="A122" s="2"/>
      <c r="B122" s="1"/>
      <c r="C122" s="1"/>
      <c r="D122" s="1"/>
    </row>
  </sheetData>
  <autoFilter ref="K1:K122" xr:uid="{00000000-0009-0000-0000-000000000000}"/>
  <mergeCells count="28">
    <mergeCell ref="A1:M1"/>
    <mergeCell ref="A2:M2"/>
    <mergeCell ref="A3:A4"/>
    <mergeCell ref="B3:B4"/>
    <mergeCell ref="C3:C4"/>
    <mergeCell ref="D3:D4"/>
    <mergeCell ref="E3:E4"/>
    <mergeCell ref="F3:F4"/>
    <mergeCell ref="G3:G4"/>
    <mergeCell ref="AB3:AB4"/>
    <mergeCell ref="R3:R4"/>
    <mergeCell ref="S3:S4"/>
    <mergeCell ref="T3:T4"/>
    <mergeCell ref="U3:U4"/>
    <mergeCell ref="V3:V4"/>
    <mergeCell ref="W3:W4"/>
    <mergeCell ref="AA3:AA4"/>
    <mergeCell ref="A7:B7"/>
    <mergeCell ref="E48:L48"/>
    <mergeCell ref="X3:X4"/>
    <mergeCell ref="Y3:Y4"/>
    <mergeCell ref="Z3:Z4"/>
    <mergeCell ref="J3:M4"/>
    <mergeCell ref="N3:N4"/>
    <mergeCell ref="O3:O4"/>
    <mergeCell ref="P3:P4"/>
    <mergeCell ref="H3:I4"/>
    <mergeCell ref="Q3:Q4"/>
  </mergeCells>
  <printOptions horizontalCentered="1"/>
  <pageMargins left="0.23622047244094491" right="0.23622047244094491" top="0" bottom="0" header="0.31496062992125984" footer="0.31496062992125984"/>
  <pageSetup paperSize="5" scale="52" orientation="landscape" r:id="rId1"/>
  <headerFooter>
    <oddFooter>&amp;R2024 IMPLAN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18486-02AB-4FEA-896C-0110E621786B}">
  <sheetPr>
    <pageSetUpPr fitToPage="1"/>
  </sheetPr>
  <dimension ref="A1:AG122"/>
  <sheetViews>
    <sheetView tabSelected="1" zoomScale="118" zoomScaleNormal="118" workbookViewId="0">
      <selection activeCell="AC65" sqref="A1:AC65"/>
    </sheetView>
  </sheetViews>
  <sheetFormatPr baseColWidth="10" defaultRowHeight="14.6" x14ac:dyDescent="0.4"/>
  <cols>
    <col min="1" max="1" width="8" customWidth="1"/>
    <col min="2" max="2" width="5.84375" customWidth="1"/>
    <col min="3" max="4" width="6.84375" customWidth="1"/>
    <col min="5" max="5" width="7.15234375" customWidth="1"/>
    <col min="6" max="6" width="9.3828125" customWidth="1"/>
    <col min="7" max="7" width="12.3828125" bestFit="1" customWidth="1"/>
    <col min="8" max="8" width="18.15234375" customWidth="1"/>
    <col min="13" max="13" width="13.69140625" bestFit="1" customWidth="1"/>
    <col min="14" max="14" width="15.53515625" customWidth="1"/>
    <col min="15" max="15" width="17.3828125" bestFit="1" customWidth="1"/>
    <col min="16" max="16" width="17.3828125" customWidth="1"/>
    <col min="17" max="17" width="13.84375" customWidth="1"/>
    <col min="18" max="20" width="14.15234375" customWidth="1"/>
    <col min="21" max="21" width="12.3828125" bestFit="1" customWidth="1"/>
    <col min="22" max="22" width="15" customWidth="1"/>
    <col min="23" max="23" width="12.3828125" bestFit="1" customWidth="1"/>
    <col min="24" max="24" width="14" customWidth="1"/>
    <col min="25" max="25" width="13.3828125" customWidth="1"/>
    <col min="26" max="28" width="14.23046875" customWidth="1"/>
    <col min="29" max="29" width="13.69140625" customWidth="1"/>
    <col min="30" max="30" width="15.69140625" customWidth="1"/>
    <col min="31" max="32" width="13" customWidth="1"/>
    <col min="33" max="33" width="14.69140625" customWidth="1"/>
  </cols>
  <sheetData>
    <row r="1" spans="1:33" ht="71.25" customHeight="1" x14ac:dyDescent="0.4">
      <c r="A1" s="66" t="s">
        <v>50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59"/>
      <c r="O1" s="60"/>
      <c r="P1" s="60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</row>
    <row r="2" spans="1:33" ht="71.25" customHeight="1" x14ac:dyDescent="0.4">
      <c r="A2" s="66" t="s">
        <v>78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59"/>
      <c r="O2" s="60"/>
      <c r="P2" s="60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33" s="58" customFormat="1" ht="19.95" customHeight="1" x14ac:dyDescent="0.3">
      <c r="A3" s="67" t="s">
        <v>74</v>
      </c>
      <c r="B3" s="67" t="s">
        <v>73</v>
      </c>
      <c r="C3" s="67" t="s">
        <v>72</v>
      </c>
      <c r="D3" s="67" t="s">
        <v>71</v>
      </c>
      <c r="E3" s="67" t="s">
        <v>70</v>
      </c>
      <c r="F3" s="67" t="s">
        <v>69</v>
      </c>
      <c r="G3" s="67" t="s">
        <v>68</v>
      </c>
      <c r="H3" s="65" t="s">
        <v>67</v>
      </c>
      <c r="I3" s="65"/>
      <c r="J3" s="65" t="s">
        <v>66</v>
      </c>
      <c r="K3" s="65"/>
      <c r="L3" s="65"/>
      <c r="M3" s="65"/>
      <c r="N3" s="64" t="s">
        <v>63</v>
      </c>
      <c r="O3" s="64" t="s">
        <v>65</v>
      </c>
      <c r="P3" s="64" t="s">
        <v>77</v>
      </c>
      <c r="Q3" s="64" t="s">
        <v>64</v>
      </c>
      <c r="R3" s="64" t="s">
        <v>63</v>
      </c>
      <c r="S3" s="64" t="s">
        <v>62</v>
      </c>
      <c r="T3" s="64" t="s">
        <v>61</v>
      </c>
      <c r="U3" s="64" t="s">
        <v>60</v>
      </c>
      <c r="V3" s="64" t="s">
        <v>59</v>
      </c>
      <c r="W3" s="64" t="s">
        <v>58</v>
      </c>
      <c r="X3" s="64" t="s">
        <v>57</v>
      </c>
      <c r="Y3" s="64" t="s">
        <v>56</v>
      </c>
      <c r="Z3" s="64" t="s">
        <v>55</v>
      </c>
      <c r="AA3" s="64" t="s">
        <v>54</v>
      </c>
      <c r="AB3" s="64" t="s">
        <v>53</v>
      </c>
      <c r="AC3" s="64" t="s">
        <v>52</v>
      </c>
      <c r="AD3" s="64" t="s">
        <v>51</v>
      </c>
    </row>
    <row r="4" spans="1:33" s="58" customFormat="1" ht="24" customHeight="1" x14ac:dyDescent="0.3">
      <c r="A4" s="67"/>
      <c r="B4" s="67"/>
      <c r="C4" s="67"/>
      <c r="D4" s="67"/>
      <c r="E4" s="67"/>
      <c r="F4" s="67"/>
      <c r="G4" s="67"/>
      <c r="H4" s="65"/>
      <c r="I4" s="65"/>
      <c r="J4" s="65"/>
      <c r="K4" s="65"/>
      <c r="L4" s="65"/>
      <c r="M4" s="65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</row>
    <row r="5" spans="1:33" ht="15.9" x14ac:dyDescent="0.4">
      <c r="A5" s="57" t="s">
        <v>50</v>
      </c>
    </row>
    <row r="6" spans="1:33" ht="39" customHeight="1" x14ac:dyDescent="0.4">
      <c r="B6" s="54" t="s">
        <v>44</v>
      </c>
      <c r="C6" s="54"/>
      <c r="D6" s="54" t="s">
        <v>49</v>
      </c>
      <c r="E6" s="56"/>
      <c r="F6" s="56"/>
      <c r="G6" s="56"/>
    </row>
    <row r="7" spans="1:33" ht="15" thickBot="1" x14ac:dyDescent="0.45">
      <c r="A7" s="61" t="s">
        <v>48</v>
      </c>
      <c r="B7" s="62"/>
      <c r="C7" s="55" t="s">
        <v>47</v>
      </c>
      <c r="D7" s="54" t="s">
        <v>46</v>
      </c>
      <c r="N7" s="47">
        <f>+N8</f>
        <v>6605838.1068749996</v>
      </c>
      <c r="O7" s="47">
        <f t="shared" ref="O7:AC7" si="0">+O11+O15+O26+O39+O52</f>
        <v>28340941.559999999</v>
      </c>
      <c r="P7" s="47">
        <f t="shared" si="0"/>
        <v>19520637.747499999</v>
      </c>
      <c r="Q7" s="47">
        <f t="shared" si="0"/>
        <v>2214465.7056250004</v>
      </c>
      <c r="R7" s="47">
        <f t="shared" si="0"/>
        <v>6605838.1068749996</v>
      </c>
      <c r="S7" s="47">
        <f t="shared" si="0"/>
        <v>6179828.3899999997</v>
      </c>
      <c r="T7" s="47">
        <f t="shared" si="0"/>
        <v>5845931.080000001</v>
      </c>
      <c r="U7" s="47">
        <f t="shared" si="0"/>
        <v>1906345.11</v>
      </c>
      <c r="V7" s="47">
        <f t="shared" si="0"/>
        <v>970621.74</v>
      </c>
      <c r="W7" s="47">
        <f t="shared" si="0"/>
        <v>651051.81000000006</v>
      </c>
      <c r="X7" s="47">
        <f t="shared" si="0"/>
        <v>770920</v>
      </c>
      <c r="Y7" s="47">
        <f t="shared" si="0"/>
        <v>630267</v>
      </c>
      <c r="Z7" s="47">
        <f t="shared" si="0"/>
        <v>1039102.25</v>
      </c>
      <c r="AA7" s="47">
        <f t="shared" si="0"/>
        <v>626273</v>
      </c>
      <c r="AB7" s="47">
        <f t="shared" si="0"/>
        <v>900297.37</v>
      </c>
      <c r="AC7" s="47">
        <f t="shared" si="0"/>
        <v>28340941.562500004</v>
      </c>
      <c r="AD7" s="6">
        <f t="shared" ref="AD7:AD8" si="1">+O7-AC7</f>
        <v>-2.5000050663948059E-3</v>
      </c>
    </row>
    <row r="8" spans="1:33" ht="15.45" thickTop="1" thickBot="1" x14ac:dyDescent="0.45">
      <c r="A8" s="53"/>
      <c r="B8" s="52" t="s">
        <v>45</v>
      </c>
      <c r="C8" s="52"/>
      <c r="D8" s="52"/>
      <c r="E8" s="51"/>
      <c r="F8" s="49"/>
      <c r="G8" s="49"/>
      <c r="H8" s="50"/>
      <c r="I8" s="49"/>
      <c r="J8" s="48"/>
      <c r="N8" s="46">
        <f>+N11+N15+N26+N39+N52</f>
        <v>6605838.1068749996</v>
      </c>
      <c r="O8" s="46">
        <f>+O11+O15+O26+O39+O52</f>
        <v>28340941.559999999</v>
      </c>
      <c r="P8" s="46">
        <f t="shared" ref="P8:AB8" si="2">+P11+P15+P26+P39+P52</f>
        <v>19520637.747499999</v>
      </c>
      <c r="Q8" s="46">
        <f t="shared" si="2"/>
        <v>2214465.7056250004</v>
      </c>
      <c r="R8" s="46">
        <f t="shared" si="2"/>
        <v>6605838.1068749996</v>
      </c>
      <c r="S8" s="46">
        <f t="shared" si="2"/>
        <v>6179828.3899999997</v>
      </c>
      <c r="T8" s="46">
        <f t="shared" si="2"/>
        <v>5845931.080000001</v>
      </c>
      <c r="U8" s="46">
        <f t="shared" si="2"/>
        <v>1906345.11</v>
      </c>
      <c r="V8" s="46">
        <f t="shared" si="2"/>
        <v>970621.74</v>
      </c>
      <c r="W8" s="46">
        <f t="shared" si="2"/>
        <v>651051.81000000006</v>
      </c>
      <c r="X8" s="46">
        <f t="shared" si="2"/>
        <v>770920</v>
      </c>
      <c r="Y8" s="46">
        <f t="shared" si="2"/>
        <v>630267</v>
      </c>
      <c r="Z8" s="46">
        <f t="shared" si="2"/>
        <v>1039102.25</v>
      </c>
      <c r="AA8" s="46">
        <f t="shared" si="2"/>
        <v>626273</v>
      </c>
      <c r="AB8" s="46">
        <f t="shared" si="2"/>
        <v>900297.37</v>
      </c>
      <c r="AC8" s="46">
        <f>+AC11+AC15+AC26+AC39+AC52</f>
        <v>28340941.562500004</v>
      </c>
      <c r="AD8" s="6">
        <f t="shared" si="1"/>
        <v>-2.5000050663948059E-3</v>
      </c>
      <c r="AE8" s="46"/>
      <c r="AF8" s="46"/>
      <c r="AG8" s="4"/>
    </row>
    <row r="9" spans="1:33" ht="15" thickTop="1" x14ac:dyDescent="0.4">
      <c r="A9" s="45"/>
      <c r="B9" s="45" t="s">
        <v>44</v>
      </c>
      <c r="C9" s="1"/>
      <c r="D9" s="45"/>
      <c r="E9" s="43"/>
      <c r="F9" s="43"/>
      <c r="G9" s="43"/>
      <c r="H9" s="43"/>
      <c r="I9" s="44"/>
      <c r="J9" s="43"/>
    </row>
    <row r="10" spans="1:33" x14ac:dyDescent="0.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33" x14ac:dyDescent="0.4">
      <c r="A11" s="1"/>
      <c r="B11" s="1"/>
      <c r="C11" s="1"/>
      <c r="D11" s="42"/>
      <c r="E11" s="41" t="s">
        <v>43</v>
      </c>
      <c r="F11" s="40"/>
      <c r="G11" s="34"/>
      <c r="H11" s="34"/>
      <c r="I11" s="34"/>
      <c r="J11" s="34"/>
      <c r="K11" s="34"/>
      <c r="L11" s="34"/>
      <c r="N11" s="30">
        <v>741303</v>
      </c>
      <c r="O11" s="30">
        <f t="shared" ref="O11:AD11" si="3">+O12+O13</f>
        <v>9808848.0999999996</v>
      </c>
      <c r="P11" s="30">
        <f t="shared" si="3"/>
        <v>7416407.3399999999</v>
      </c>
      <c r="Q11" s="30">
        <f t="shared" si="3"/>
        <v>1651137.76</v>
      </c>
      <c r="R11" s="30">
        <f t="shared" si="3"/>
        <v>741303</v>
      </c>
      <c r="S11" s="30">
        <f t="shared" si="3"/>
        <v>601155</v>
      </c>
      <c r="T11" s="30">
        <f t="shared" si="3"/>
        <v>743308</v>
      </c>
      <c r="U11" s="30">
        <f t="shared" si="3"/>
        <v>870344</v>
      </c>
      <c r="V11" s="30">
        <f t="shared" si="3"/>
        <v>750585</v>
      </c>
      <c r="W11" s="30">
        <f t="shared" si="3"/>
        <v>603155</v>
      </c>
      <c r="X11" s="30">
        <f t="shared" si="3"/>
        <v>742808</v>
      </c>
      <c r="Y11" s="30">
        <f t="shared" si="3"/>
        <v>602155</v>
      </c>
      <c r="Z11" s="30">
        <f t="shared" si="3"/>
        <v>1010997</v>
      </c>
      <c r="AA11" s="30">
        <f t="shared" si="3"/>
        <v>608932</v>
      </c>
      <c r="AB11" s="30">
        <f t="shared" si="3"/>
        <v>882968.34</v>
      </c>
      <c r="AC11" s="30">
        <f t="shared" si="3"/>
        <v>9808848.0999999996</v>
      </c>
      <c r="AD11" s="30">
        <f t="shared" si="3"/>
        <v>0</v>
      </c>
      <c r="AE11" s="30"/>
      <c r="AF11" s="30"/>
    </row>
    <row r="12" spans="1:33" x14ac:dyDescent="0.4">
      <c r="A12" s="2"/>
      <c r="B12" s="1"/>
      <c r="C12" s="1"/>
      <c r="D12" s="1"/>
      <c r="E12" s="1"/>
      <c r="F12" s="1"/>
      <c r="G12" s="7">
        <v>1125110100</v>
      </c>
      <c r="H12" s="8" t="s">
        <v>2</v>
      </c>
      <c r="I12" s="8">
        <v>132</v>
      </c>
      <c r="J12" s="17" t="s">
        <v>41</v>
      </c>
      <c r="K12" s="8">
        <v>4151</v>
      </c>
      <c r="L12" s="7" t="s">
        <v>42</v>
      </c>
      <c r="M12" s="11"/>
      <c r="N12" s="6">
        <v>727253</v>
      </c>
      <c r="O12" s="6">
        <v>9606079.7799999993</v>
      </c>
      <c r="P12" s="6">
        <f>+O12-(Q12+R12)</f>
        <v>7227689.0199999996</v>
      </c>
      <c r="Q12" s="6">
        <v>1651137.76</v>
      </c>
      <c r="R12" s="6">
        <v>727253</v>
      </c>
      <c r="S12" s="6">
        <v>585600</v>
      </c>
      <c r="T12" s="6">
        <v>727753</v>
      </c>
      <c r="U12" s="6">
        <v>854789</v>
      </c>
      <c r="V12" s="6">
        <v>727253</v>
      </c>
      <c r="W12" s="6">
        <v>587600</v>
      </c>
      <c r="X12" s="6">
        <v>727253</v>
      </c>
      <c r="Y12" s="6">
        <v>586600</v>
      </c>
      <c r="Z12" s="6">
        <v>995442</v>
      </c>
      <c r="AA12" s="6">
        <v>585600</v>
      </c>
      <c r="AB12" s="6">
        <v>849799.02</v>
      </c>
      <c r="AC12" s="6">
        <f>SUM(Q12:AB12)</f>
        <v>9606079.7799999993</v>
      </c>
      <c r="AD12" s="6">
        <f t="shared" ref="AD12:AD13" si="4">+O12-AC12</f>
        <v>0</v>
      </c>
      <c r="AE12" s="6"/>
      <c r="AF12" s="4"/>
    </row>
    <row r="13" spans="1:33" x14ac:dyDescent="0.4">
      <c r="A13" s="2"/>
      <c r="B13" s="1"/>
      <c r="C13" s="1"/>
      <c r="D13" s="1"/>
      <c r="E13" s="1"/>
      <c r="F13" s="1"/>
      <c r="G13" s="7">
        <v>1125110100</v>
      </c>
      <c r="H13" s="8" t="s">
        <v>2</v>
      </c>
      <c r="I13" s="8">
        <v>132</v>
      </c>
      <c r="J13" s="17" t="s">
        <v>41</v>
      </c>
      <c r="K13" s="8">
        <v>4153</v>
      </c>
      <c r="L13" s="7" t="s">
        <v>29</v>
      </c>
      <c r="M13" s="9"/>
      <c r="N13" s="6">
        <v>14050</v>
      </c>
      <c r="O13" s="6">
        <v>202768.32</v>
      </c>
      <c r="P13" s="6">
        <f>+O13-(Q13+R13)</f>
        <v>188718.32</v>
      </c>
      <c r="Q13" s="6">
        <v>0</v>
      </c>
      <c r="R13" s="6">
        <v>14050</v>
      </c>
      <c r="S13" s="6">
        <v>15555</v>
      </c>
      <c r="T13" s="6">
        <v>15555</v>
      </c>
      <c r="U13" s="6">
        <v>15555</v>
      </c>
      <c r="V13" s="6">
        <v>23332</v>
      </c>
      <c r="W13" s="6">
        <v>15555</v>
      </c>
      <c r="X13" s="6">
        <v>15555</v>
      </c>
      <c r="Y13" s="6">
        <v>15555</v>
      </c>
      <c r="Z13" s="6">
        <v>15555</v>
      </c>
      <c r="AA13" s="6">
        <v>23332</v>
      </c>
      <c r="AB13" s="6">
        <v>33169.32</v>
      </c>
      <c r="AC13" s="6">
        <f>SUM(Q13:AB13)</f>
        <v>202768.32</v>
      </c>
      <c r="AD13" s="6">
        <f t="shared" si="4"/>
        <v>0</v>
      </c>
      <c r="AE13" s="6"/>
      <c r="AF13" s="4"/>
    </row>
    <row r="14" spans="1:33" x14ac:dyDescent="0.4">
      <c r="A14" s="2"/>
      <c r="B14" s="1"/>
      <c r="C14" s="1"/>
      <c r="D14" s="1"/>
      <c r="E14" s="39"/>
      <c r="F14" s="38"/>
      <c r="G14" s="38"/>
      <c r="H14" s="37"/>
      <c r="I14" s="37"/>
      <c r="J14" s="37"/>
      <c r="M14" s="11" t="s">
        <v>40</v>
      </c>
      <c r="N14" s="36">
        <v>741303</v>
      </c>
      <c r="O14" s="36">
        <f>+O13</f>
        <v>202768.32</v>
      </c>
      <c r="P14" s="36"/>
      <c r="Q14" s="36">
        <f t="shared" ref="Q14:AD14" si="5">+Q13+Q12</f>
        <v>1651137.76</v>
      </c>
      <c r="R14" s="36">
        <f t="shared" si="5"/>
        <v>741303</v>
      </c>
      <c r="S14" s="36">
        <f t="shared" si="5"/>
        <v>601155</v>
      </c>
      <c r="T14" s="36">
        <f t="shared" si="5"/>
        <v>743308</v>
      </c>
      <c r="U14" s="36">
        <f t="shared" si="5"/>
        <v>870344</v>
      </c>
      <c r="V14" s="36">
        <f t="shared" si="5"/>
        <v>750585</v>
      </c>
      <c r="W14" s="36">
        <f t="shared" si="5"/>
        <v>603155</v>
      </c>
      <c r="X14" s="36">
        <f t="shared" si="5"/>
        <v>742808</v>
      </c>
      <c r="Y14" s="36">
        <f t="shared" si="5"/>
        <v>602155</v>
      </c>
      <c r="Z14" s="36">
        <f t="shared" si="5"/>
        <v>1010997</v>
      </c>
      <c r="AA14" s="36">
        <f t="shared" si="5"/>
        <v>608932</v>
      </c>
      <c r="AB14" s="36">
        <f t="shared" si="5"/>
        <v>882968.34</v>
      </c>
      <c r="AC14" s="36">
        <f t="shared" si="5"/>
        <v>9808848.0999999996</v>
      </c>
      <c r="AD14" s="36">
        <f t="shared" si="5"/>
        <v>0</v>
      </c>
      <c r="AE14" s="36"/>
      <c r="AF14" s="4"/>
    </row>
    <row r="15" spans="1:33" x14ac:dyDescent="0.4">
      <c r="A15" s="2"/>
      <c r="B15" s="1"/>
      <c r="C15" s="1"/>
      <c r="D15" s="1"/>
      <c r="E15" s="35" t="s">
        <v>39</v>
      </c>
      <c r="F15" s="35" t="s">
        <v>38</v>
      </c>
      <c r="G15" s="34"/>
      <c r="H15" s="32"/>
      <c r="I15" s="32"/>
      <c r="J15" s="33"/>
      <c r="K15" s="32"/>
      <c r="L15" s="31"/>
      <c r="M15" s="20"/>
      <c r="N15" s="30">
        <v>5456789</v>
      </c>
      <c r="O15" s="30">
        <f t="shared" ref="O15:AD15" si="6">+O16+O22</f>
        <v>16515914.35</v>
      </c>
      <c r="P15" s="30">
        <f t="shared" ref="P15" si="7">+P16+P22</f>
        <v>10965163.99</v>
      </c>
      <c r="Q15" s="30">
        <f t="shared" si="6"/>
        <v>93961.36</v>
      </c>
      <c r="R15" s="30">
        <f t="shared" si="6"/>
        <v>5456789</v>
      </c>
      <c r="S15" s="30">
        <f t="shared" si="6"/>
        <v>5300305.17</v>
      </c>
      <c r="T15" s="30">
        <f t="shared" si="6"/>
        <v>4857643.9300000016</v>
      </c>
      <c r="U15" s="30">
        <f t="shared" si="6"/>
        <v>807214.89</v>
      </c>
      <c r="V15" s="30">
        <f t="shared" si="6"/>
        <v>0</v>
      </c>
      <c r="W15" s="30">
        <f t="shared" si="6"/>
        <v>0</v>
      </c>
      <c r="X15" s="30">
        <f t="shared" si="6"/>
        <v>0</v>
      </c>
      <c r="Y15" s="30">
        <f t="shared" si="6"/>
        <v>0</v>
      </c>
      <c r="Z15" s="30">
        <f t="shared" si="6"/>
        <v>0</v>
      </c>
      <c r="AA15" s="30">
        <f t="shared" si="6"/>
        <v>0</v>
      </c>
      <c r="AB15" s="30">
        <f t="shared" si="6"/>
        <v>0</v>
      </c>
      <c r="AC15" s="30">
        <f t="shared" si="6"/>
        <v>16515914.350000001</v>
      </c>
      <c r="AD15" s="30">
        <f t="shared" si="6"/>
        <v>0</v>
      </c>
      <c r="AE15" s="30"/>
      <c r="AF15" s="30"/>
    </row>
    <row r="16" spans="1:33" x14ac:dyDescent="0.4">
      <c r="A16" s="2"/>
      <c r="B16" s="1"/>
      <c r="C16" s="1"/>
      <c r="D16" s="1"/>
      <c r="E16" s="1"/>
      <c r="F16" s="27" t="s">
        <v>37</v>
      </c>
      <c r="G16" s="26" t="s">
        <v>36</v>
      </c>
      <c r="H16" s="24"/>
      <c r="I16" s="24"/>
      <c r="J16" s="25"/>
      <c r="K16" s="24"/>
      <c r="L16" s="23"/>
      <c r="M16" s="16"/>
      <c r="N16" s="14">
        <v>5225925</v>
      </c>
      <c r="O16" s="14">
        <f t="shared" ref="O16:AD16" si="8">SUM(O17:O21)</f>
        <v>16142507.969999999</v>
      </c>
      <c r="P16" s="14">
        <f t="shared" ref="P16" si="9">SUM(P17:P21)</f>
        <v>10822621.609999999</v>
      </c>
      <c r="Q16" s="14">
        <f t="shared" si="8"/>
        <v>93961.36</v>
      </c>
      <c r="R16" s="14">
        <f t="shared" si="8"/>
        <v>5225925</v>
      </c>
      <c r="S16" s="14">
        <f t="shared" si="8"/>
        <v>5232441.17</v>
      </c>
      <c r="T16" s="14">
        <f t="shared" si="8"/>
        <v>4789781.5100000016</v>
      </c>
      <c r="U16" s="14">
        <f t="shared" si="8"/>
        <v>800398.93</v>
      </c>
      <c r="V16" s="14">
        <f t="shared" si="8"/>
        <v>0</v>
      </c>
      <c r="W16" s="14">
        <f t="shared" si="8"/>
        <v>0</v>
      </c>
      <c r="X16" s="14">
        <f t="shared" si="8"/>
        <v>0</v>
      </c>
      <c r="Y16" s="14">
        <f t="shared" si="8"/>
        <v>0</v>
      </c>
      <c r="Z16" s="14">
        <f t="shared" si="8"/>
        <v>0</v>
      </c>
      <c r="AA16" s="14">
        <f t="shared" si="8"/>
        <v>0</v>
      </c>
      <c r="AB16" s="14">
        <f t="shared" si="8"/>
        <v>0</v>
      </c>
      <c r="AC16" s="14">
        <f t="shared" si="8"/>
        <v>16142507.970000001</v>
      </c>
      <c r="AD16" s="14">
        <f t="shared" si="8"/>
        <v>0</v>
      </c>
      <c r="AE16" s="14"/>
      <c r="AF16" s="14"/>
    </row>
    <row r="17" spans="1:32" x14ac:dyDescent="0.4">
      <c r="A17" s="2"/>
      <c r="B17" s="1"/>
      <c r="C17" s="1"/>
      <c r="D17" s="1"/>
      <c r="E17" s="1"/>
      <c r="F17" s="1"/>
      <c r="G17" s="7">
        <v>1125110100</v>
      </c>
      <c r="H17" s="8" t="s">
        <v>2</v>
      </c>
      <c r="I17" s="8">
        <v>132</v>
      </c>
      <c r="J17" s="17" t="s">
        <v>34</v>
      </c>
      <c r="K17" s="8">
        <v>4152</v>
      </c>
      <c r="L17" s="7" t="s">
        <v>30</v>
      </c>
      <c r="M17" s="29"/>
      <c r="N17" s="6">
        <v>15475</v>
      </c>
      <c r="O17" s="6">
        <v>46427.53</v>
      </c>
      <c r="P17" s="6">
        <f t="shared" ref="P17:P21" si="10">+O17-(Q17+R17)</f>
        <v>21991.17</v>
      </c>
      <c r="Q17" s="6">
        <v>8961.36</v>
      </c>
      <c r="R17" s="6">
        <v>15475</v>
      </c>
      <c r="S17" s="6">
        <v>21991.17</v>
      </c>
      <c r="T17" s="6">
        <v>0</v>
      </c>
      <c r="U17" s="6"/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f t="shared" ref="AC17:AC21" si="11">SUM(Q17:AB17)</f>
        <v>46427.53</v>
      </c>
      <c r="AD17" s="6">
        <f t="shared" ref="AD17:AD21" si="12">+O17-AC17</f>
        <v>0</v>
      </c>
      <c r="AE17" s="6"/>
      <c r="AF17" s="4"/>
    </row>
    <row r="18" spans="1:32" x14ac:dyDescent="0.4">
      <c r="A18" s="2"/>
      <c r="B18" s="1"/>
      <c r="C18" s="1"/>
      <c r="D18" s="1"/>
      <c r="E18" s="11"/>
      <c r="F18" s="1"/>
      <c r="G18" s="7">
        <v>1125110100</v>
      </c>
      <c r="H18" s="8" t="s">
        <v>2</v>
      </c>
      <c r="I18" s="8">
        <v>132</v>
      </c>
      <c r="J18" s="17" t="s">
        <v>34</v>
      </c>
      <c r="K18" s="8">
        <v>4153</v>
      </c>
      <c r="L18" s="7" t="s">
        <v>29</v>
      </c>
      <c r="M18" s="12"/>
      <c r="N18" s="6">
        <v>5210450</v>
      </c>
      <c r="O18" s="6">
        <v>16011080.439999999</v>
      </c>
      <c r="P18" s="6">
        <f t="shared" si="10"/>
        <v>10800630.439999999</v>
      </c>
      <c r="Q18" s="6">
        <v>0</v>
      </c>
      <c r="R18" s="6">
        <v>5210450</v>
      </c>
      <c r="S18" s="6">
        <v>5210450</v>
      </c>
      <c r="T18" s="6">
        <v>4789781.5100000016</v>
      </c>
      <c r="U18" s="6">
        <v>800398.93</v>
      </c>
      <c r="V18" s="6"/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f t="shared" si="11"/>
        <v>16011080.440000001</v>
      </c>
      <c r="AD18" s="6">
        <f t="shared" si="12"/>
        <v>0</v>
      </c>
      <c r="AE18" s="6"/>
      <c r="AF18" s="4"/>
    </row>
    <row r="19" spans="1:32" x14ac:dyDescent="0.4">
      <c r="A19" s="2"/>
      <c r="B19" s="1"/>
      <c r="C19" s="1"/>
      <c r="D19" s="1"/>
      <c r="E19" s="11"/>
      <c r="F19" s="1"/>
      <c r="G19" s="28" t="s">
        <v>76</v>
      </c>
      <c r="H19" s="8" t="s">
        <v>2</v>
      </c>
      <c r="I19" s="8">
        <v>132</v>
      </c>
      <c r="J19" s="17" t="s">
        <v>34</v>
      </c>
      <c r="K19" s="8">
        <v>4153</v>
      </c>
      <c r="L19" s="7" t="s">
        <v>29</v>
      </c>
      <c r="M19" s="12"/>
      <c r="N19" s="6">
        <v>0</v>
      </c>
      <c r="O19" s="6">
        <v>0</v>
      </c>
      <c r="P19" s="6">
        <f t="shared" si="10"/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f t="shared" si="11"/>
        <v>0</v>
      </c>
      <c r="AD19" s="6">
        <f t="shared" si="12"/>
        <v>0</v>
      </c>
      <c r="AE19" s="6"/>
      <c r="AF19" s="4"/>
    </row>
    <row r="20" spans="1:32" x14ac:dyDescent="0.4">
      <c r="A20" s="2"/>
      <c r="B20" s="1"/>
      <c r="C20" s="1"/>
      <c r="D20" s="1"/>
      <c r="E20" s="11"/>
      <c r="F20" s="1"/>
      <c r="G20" s="7">
        <v>1125110100</v>
      </c>
      <c r="H20" s="8" t="s">
        <v>2</v>
      </c>
      <c r="I20" s="8">
        <v>132</v>
      </c>
      <c r="J20" s="17" t="s">
        <v>34</v>
      </c>
      <c r="K20" s="8">
        <v>4155</v>
      </c>
      <c r="L20" s="7" t="s">
        <v>35</v>
      </c>
      <c r="M20" s="12"/>
      <c r="N20" s="4">
        <v>0</v>
      </c>
      <c r="O20" s="4">
        <v>85000</v>
      </c>
      <c r="P20" s="4">
        <f t="shared" si="10"/>
        <v>0</v>
      </c>
      <c r="Q20" s="4">
        <v>85000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6">
        <f t="shared" si="11"/>
        <v>85000</v>
      </c>
      <c r="AD20" s="6">
        <f t="shared" si="12"/>
        <v>0</v>
      </c>
      <c r="AE20" s="6"/>
      <c r="AF20" s="4"/>
    </row>
    <row r="21" spans="1:32" x14ac:dyDescent="0.4">
      <c r="A21" s="2"/>
      <c r="B21" s="1"/>
      <c r="C21" s="1"/>
      <c r="D21" s="1"/>
      <c r="E21" s="9"/>
      <c r="F21" s="1"/>
      <c r="G21" s="7">
        <v>1125110100</v>
      </c>
      <c r="H21" s="8" t="s">
        <v>2</v>
      </c>
      <c r="I21" s="8">
        <v>132</v>
      </c>
      <c r="J21" s="17" t="s">
        <v>34</v>
      </c>
      <c r="K21" s="8">
        <v>4156</v>
      </c>
      <c r="L21" s="7" t="s">
        <v>33</v>
      </c>
      <c r="M21" s="9"/>
      <c r="N21" s="6">
        <v>0</v>
      </c>
      <c r="O21" s="6">
        <v>0</v>
      </c>
      <c r="P21" s="6">
        <f t="shared" si="10"/>
        <v>0</v>
      </c>
      <c r="Q21" s="6">
        <f>+'[2]ANALITICO (2)'!$M$78</f>
        <v>0</v>
      </c>
      <c r="R21" s="6">
        <f>+'[2]ANALITICO (2)'!$M$78</f>
        <v>0</v>
      </c>
      <c r="S21" s="6">
        <f>+'[2]ANALITICO (2)'!$M$78</f>
        <v>0</v>
      </c>
      <c r="T21" s="6">
        <f>+'[2]ANALITICO (2)'!$M$78</f>
        <v>0</v>
      </c>
      <c r="U21" s="6">
        <f>+'[2]ANALITICO (2)'!$M$78</f>
        <v>0</v>
      </c>
      <c r="V21" s="6">
        <f>+'[2]ANALITICO (2)'!$M$78</f>
        <v>0</v>
      </c>
      <c r="W21" s="6">
        <f>+'[2]ANALITICO (2)'!$M$78</f>
        <v>0</v>
      </c>
      <c r="X21" s="6">
        <f>+'[2]ANALITICO (2)'!$M$78</f>
        <v>0</v>
      </c>
      <c r="Y21" s="6">
        <f>+'[2]ANALITICO (2)'!$M$78</f>
        <v>0</v>
      </c>
      <c r="Z21" s="6">
        <f>+'[2]ANALITICO (2)'!$M$78</f>
        <v>0</v>
      </c>
      <c r="AA21" s="6">
        <f>+'[2]ANALITICO (2)'!$M$78</f>
        <v>0</v>
      </c>
      <c r="AB21" s="6">
        <f>+'[2]ANALITICO (2)'!$M$78</f>
        <v>0</v>
      </c>
      <c r="AC21" s="6">
        <f t="shared" si="11"/>
        <v>0</v>
      </c>
      <c r="AD21" s="6">
        <f t="shared" si="12"/>
        <v>0</v>
      </c>
      <c r="AE21" s="6"/>
      <c r="AF21" s="4"/>
    </row>
    <row r="22" spans="1:32" x14ac:dyDescent="0.4">
      <c r="A22" s="2"/>
      <c r="B22" s="1"/>
      <c r="C22" s="1"/>
      <c r="D22" s="1"/>
      <c r="F22" s="27" t="s">
        <v>32</v>
      </c>
      <c r="G22" s="26" t="s">
        <v>31</v>
      </c>
      <c r="H22" s="24"/>
      <c r="I22" s="24"/>
      <c r="J22" s="25"/>
      <c r="K22" s="24"/>
      <c r="L22" s="23"/>
      <c r="M22" s="16"/>
      <c r="N22" s="14">
        <v>230864</v>
      </c>
      <c r="O22" s="14">
        <f t="shared" ref="O22:AC22" si="13">SUM(O23:O25)</f>
        <v>373406.38</v>
      </c>
      <c r="P22" s="14">
        <f t="shared" si="13"/>
        <v>142542.38</v>
      </c>
      <c r="Q22" s="14">
        <f t="shared" si="13"/>
        <v>0</v>
      </c>
      <c r="R22" s="14">
        <f t="shared" si="13"/>
        <v>230864</v>
      </c>
      <c r="S22" s="14">
        <f t="shared" si="13"/>
        <v>67864</v>
      </c>
      <c r="T22" s="14">
        <f t="shared" si="13"/>
        <v>67862.42</v>
      </c>
      <c r="U22" s="14">
        <f t="shared" si="13"/>
        <v>6815.96</v>
      </c>
      <c r="V22" s="14">
        <f t="shared" si="13"/>
        <v>0</v>
      </c>
      <c r="W22" s="14">
        <f t="shared" si="13"/>
        <v>0</v>
      </c>
      <c r="X22" s="14">
        <f t="shared" si="13"/>
        <v>0</v>
      </c>
      <c r="Y22" s="14">
        <f t="shared" si="13"/>
        <v>0</v>
      </c>
      <c r="Z22" s="14">
        <f t="shared" si="13"/>
        <v>0</v>
      </c>
      <c r="AA22" s="14">
        <f t="shared" si="13"/>
        <v>0</v>
      </c>
      <c r="AB22" s="14">
        <f t="shared" si="13"/>
        <v>0</v>
      </c>
      <c r="AC22" s="14">
        <f t="shared" si="13"/>
        <v>373406.38</v>
      </c>
      <c r="AD22" s="14"/>
      <c r="AE22" s="14"/>
      <c r="AF22" s="14"/>
    </row>
    <row r="23" spans="1:32" x14ac:dyDescent="0.4">
      <c r="A23" s="2"/>
      <c r="B23" s="1"/>
      <c r="C23" s="1"/>
      <c r="D23" s="1"/>
      <c r="F23" s="1"/>
      <c r="G23" s="7">
        <v>1125110100</v>
      </c>
      <c r="H23" s="8" t="s">
        <v>2</v>
      </c>
      <c r="I23" s="8">
        <v>132</v>
      </c>
      <c r="J23" s="17" t="s">
        <v>28</v>
      </c>
      <c r="K23" s="8">
        <v>4152</v>
      </c>
      <c r="L23" s="7" t="s">
        <v>30</v>
      </c>
      <c r="M23" s="11"/>
      <c r="N23" s="6">
        <v>6817</v>
      </c>
      <c r="O23" s="6">
        <v>27266.959999999999</v>
      </c>
      <c r="P23" s="6">
        <f t="shared" ref="P23:P25" si="14">+O23-(Q23+R23)</f>
        <v>20449.96</v>
      </c>
      <c r="Q23" s="6">
        <f>+'[2]ANALITICO (2)'!N$89</f>
        <v>0</v>
      </c>
      <c r="R23" s="6">
        <v>6817</v>
      </c>
      <c r="S23" s="6">
        <v>6817</v>
      </c>
      <c r="T23" s="6">
        <v>6817</v>
      </c>
      <c r="U23" s="6">
        <v>6815.96</v>
      </c>
      <c r="V23" s="6">
        <f>+'[2]ANALITICO (2)'!S$89</f>
        <v>0</v>
      </c>
      <c r="W23" s="6">
        <f>+'[2]ANALITICO (2)'!T$89</f>
        <v>0</v>
      </c>
      <c r="X23" s="6">
        <f>+'[2]ANALITICO (2)'!U$89</f>
        <v>0</v>
      </c>
      <c r="Y23" s="6">
        <f>+'[2]ANALITICO (2)'!V$89</f>
        <v>0</v>
      </c>
      <c r="Z23" s="6">
        <f>+'[2]ANALITICO (2)'!W$89</f>
        <v>0</v>
      </c>
      <c r="AA23" s="6">
        <f>+'[2]ANALITICO (2)'!X$89</f>
        <v>0</v>
      </c>
      <c r="AB23" s="6">
        <f>+'[2]ANALITICO (2)'!Y$89</f>
        <v>0</v>
      </c>
      <c r="AC23" s="6">
        <f t="shared" ref="AC23:AC25" si="15">SUM(Q23:AB23)</f>
        <v>27266.959999999999</v>
      </c>
      <c r="AD23" s="6">
        <f>+O23-AC23</f>
        <v>0</v>
      </c>
      <c r="AE23" s="6"/>
      <c r="AF23" s="4"/>
    </row>
    <row r="24" spans="1:32" x14ac:dyDescent="0.4">
      <c r="A24" s="2"/>
      <c r="B24" s="1"/>
      <c r="C24" s="1"/>
      <c r="D24" s="1"/>
      <c r="F24" s="11"/>
      <c r="G24" s="7">
        <v>1125110100</v>
      </c>
      <c r="H24" s="8" t="s">
        <v>2</v>
      </c>
      <c r="I24" s="8">
        <v>132</v>
      </c>
      <c r="J24" s="17" t="s">
        <v>28</v>
      </c>
      <c r="K24" s="8">
        <v>4153</v>
      </c>
      <c r="L24" s="7" t="s">
        <v>29</v>
      </c>
      <c r="M24" s="12"/>
      <c r="N24" s="6">
        <v>61047</v>
      </c>
      <c r="O24" s="6">
        <v>183139.42</v>
      </c>
      <c r="P24" s="6">
        <f t="shared" si="14"/>
        <v>122092.42000000001</v>
      </c>
      <c r="Q24" s="6">
        <f>+'[2]ANALITICO (2)'!N$120</f>
        <v>0</v>
      </c>
      <c r="R24" s="6">
        <v>61047</v>
      </c>
      <c r="S24" s="6">
        <v>61047</v>
      </c>
      <c r="T24" s="6">
        <v>61045.42</v>
      </c>
      <c r="U24" s="6">
        <v>0</v>
      </c>
      <c r="V24" s="6">
        <f>+'[2]ANALITICO (2)'!S$120</f>
        <v>0</v>
      </c>
      <c r="W24" s="6">
        <f>+'[2]ANALITICO (2)'!T$120</f>
        <v>0</v>
      </c>
      <c r="X24" s="6">
        <f>+'[2]ANALITICO (2)'!U$120</f>
        <v>0</v>
      </c>
      <c r="Y24" s="6">
        <f>+'[2]ANALITICO (2)'!V$120</f>
        <v>0</v>
      </c>
      <c r="Z24" s="6">
        <f>+'[2]ANALITICO (2)'!W$120</f>
        <v>0</v>
      </c>
      <c r="AA24" s="6">
        <f>+'[2]ANALITICO (2)'!X$120</f>
        <v>0</v>
      </c>
      <c r="AB24" s="6">
        <f>+'[2]ANALITICO (2)'!Y$120</f>
        <v>0</v>
      </c>
      <c r="AC24" s="6">
        <f t="shared" si="15"/>
        <v>183139.41999999998</v>
      </c>
      <c r="AD24" s="6">
        <f>+O24-AC24</f>
        <v>0</v>
      </c>
      <c r="AE24" s="6"/>
      <c r="AF24" s="4"/>
    </row>
    <row r="25" spans="1:32" x14ac:dyDescent="0.4">
      <c r="A25" s="2"/>
      <c r="B25" s="1"/>
      <c r="C25" s="1"/>
      <c r="D25" s="1"/>
      <c r="F25" s="11"/>
      <c r="G25" s="7">
        <v>1125110100</v>
      </c>
      <c r="H25" s="8" t="s">
        <v>2</v>
      </c>
      <c r="I25" s="8">
        <v>132</v>
      </c>
      <c r="J25" s="17" t="s">
        <v>28</v>
      </c>
      <c r="K25" s="8">
        <v>4155</v>
      </c>
      <c r="L25" s="7" t="s">
        <v>0</v>
      </c>
      <c r="M25" s="12"/>
      <c r="N25" s="6">
        <v>163000</v>
      </c>
      <c r="O25" s="6">
        <v>163000</v>
      </c>
      <c r="P25" s="6">
        <f t="shared" si="14"/>
        <v>0</v>
      </c>
      <c r="Q25" s="6">
        <f>+'[2]ANALITICO (2)'!N$124</f>
        <v>0</v>
      </c>
      <c r="R25" s="6">
        <f>+O25</f>
        <v>163000</v>
      </c>
      <c r="S25" s="6">
        <f>+'[2]ANALITICO (2)'!P$124</f>
        <v>0</v>
      </c>
      <c r="T25" s="6">
        <f>+'[2]ANALITICO (2)'!Q$124</f>
        <v>0</v>
      </c>
      <c r="U25" s="6">
        <f>+'[2]ANALITICO (2)'!R$124</f>
        <v>0</v>
      </c>
      <c r="V25" s="6">
        <f>+'[2]ANALITICO (2)'!S$124</f>
        <v>0</v>
      </c>
      <c r="W25" s="6">
        <f>+'[2]ANALITICO (2)'!T$124</f>
        <v>0</v>
      </c>
      <c r="X25" s="6">
        <f>+'[2]ANALITICO (2)'!U$124</f>
        <v>0</v>
      </c>
      <c r="Y25" s="6">
        <f>+'[2]ANALITICO (2)'!V$124</f>
        <v>0</v>
      </c>
      <c r="Z25" s="6">
        <f>+'[2]ANALITICO (2)'!W$124</f>
        <v>0</v>
      </c>
      <c r="AA25" s="6">
        <f>+'[2]ANALITICO (2)'!X$124</f>
        <v>0</v>
      </c>
      <c r="AB25" s="6">
        <f>+'[2]ANALITICO (2)'!Y$124</f>
        <v>0</v>
      </c>
      <c r="AC25" s="6">
        <f t="shared" si="15"/>
        <v>163000</v>
      </c>
      <c r="AD25" s="6">
        <f>+O25-AC25</f>
        <v>0</v>
      </c>
      <c r="AE25" s="6"/>
      <c r="AF25" s="4"/>
    </row>
    <row r="26" spans="1:32" ht="15" customHeight="1" x14ac:dyDescent="0.4">
      <c r="A26" s="2"/>
      <c r="B26" s="1"/>
      <c r="C26" s="1"/>
      <c r="D26" s="1"/>
      <c r="E26" s="20" t="s">
        <v>27</v>
      </c>
      <c r="F26" s="20" t="s">
        <v>26</v>
      </c>
      <c r="G26" s="20"/>
      <c r="H26" s="20"/>
      <c r="I26" s="20"/>
      <c r="J26" s="20"/>
      <c r="K26" s="20"/>
      <c r="L26" s="20"/>
      <c r="M26" s="20"/>
      <c r="N26" s="18">
        <v>50000</v>
      </c>
      <c r="O26" s="18">
        <f t="shared" ref="O26:AD26" si="16">+O27+O31+O35</f>
        <v>775453.5</v>
      </c>
      <c r="P26" s="18">
        <f t="shared" ref="P26" si="17">+P27+P31+P35</f>
        <v>531589.68000000005</v>
      </c>
      <c r="Q26" s="18">
        <f t="shared" si="16"/>
        <v>193863.82</v>
      </c>
      <c r="R26" s="18">
        <f t="shared" si="16"/>
        <v>50000</v>
      </c>
      <c r="S26" s="18">
        <f t="shared" si="16"/>
        <v>69203.91</v>
      </c>
      <c r="T26" s="18">
        <f t="shared" si="16"/>
        <v>50002</v>
      </c>
      <c r="U26" s="18">
        <f t="shared" si="16"/>
        <v>200674.22</v>
      </c>
      <c r="V26" s="18">
        <f t="shared" si="16"/>
        <v>191924.74</v>
      </c>
      <c r="W26" s="18">
        <f t="shared" si="16"/>
        <v>19784.810000000001</v>
      </c>
      <c r="X26" s="18">
        <f t="shared" si="16"/>
        <v>0</v>
      </c>
      <c r="Y26" s="18">
        <f t="shared" si="16"/>
        <v>0</v>
      </c>
      <c r="Z26" s="18">
        <f t="shared" si="16"/>
        <v>0</v>
      </c>
      <c r="AA26" s="18">
        <f t="shared" si="16"/>
        <v>0</v>
      </c>
      <c r="AB26" s="18">
        <f t="shared" si="16"/>
        <v>0</v>
      </c>
      <c r="AC26" s="18">
        <f t="shared" si="16"/>
        <v>775453.5</v>
      </c>
      <c r="AD26" s="18">
        <f t="shared" si="16"/>
        <v>0</v>
      </c>
      <c r="AE26" s="18"/>
      <c r="AF26" s="18"/>
    </row>
    <row r="27" spans="1:32" x14ac:dyDescent="0.4">
      <c r="A27" s="2"/>
      <c r="B27" s="1"/>
      <c r="C27" s="1"/>
      <c r="D27" s="1"/>
      <c r="E27" s="1"/>
      <c r="F27" s="27" t="s">
        <v>25</v>
      </c>
      <c r="G27" s="26" t="s">
        <v>24</v>
      </c>
      <c r="H27" s="24"/>
      <c r="I27" s="24"/>
      <c r="J27" s="25"/>
      <c r="K27" s="24"/>
      <c r="L27" s="23"/>
      <c r="M27" s="15"/>
      <c r="N27" s="14">
        <v>0</v>
      </c>
      <c r="O27" s="14">
        <f t="shared" ref="O27:AD27" si="18">SUM(O28:O30)</f>
        <v>255899.66</v>
      </c>
      <c r="P27" s="14">
        <f t="shared" ref="P27" si="19">SUM(P28:P30)</f>
        <v>191924.75</v>
      </c>
      <c r="Q27" s="14">
        <f t="shared" si="18"/>
        <v>63974.909999999996</v>
      </c>
      <c r="R27" s="14">
        <f t="shared" si="18"/>
        <v>0</v>
      </c>
      <c r="S27" s="14">
        <f t="shared" si="18"/>
        <v>19202.91</v>
      </c>
      <c r="T27" s="14">
        <f t="shared" si="18"/>
        <v>0</v>
      </c>
      <c r="U27" s="14">
        <f t="shared" si="18"/>
        <v>172721.84</v>
      </c>
      <c r="V27" s="14">
        <f t="shared" si="18"/>
        <v>0</v>
      </c>
      <c r="W27" s="14">
        <f t="shared" si="18"/>
        <v>0</v>
      </c>
      <c r="X27" s="14">
        <f t="shared" si="18"/>
        <v>0</v>
      </c>
      <c r="Y27" s="14">
        <f t="shared" si="18"/>
        <v>0</v>
      </c>
      <c r="Z27" s="14">
        <f t="shared" si="18"/>
        <v>0</v>
      </c>
      <c r="AA27" s="14">
        <f t="shared" si="18"/>
        <v>0</v>
      </c>
      <c r="AB27" s="14">
        <f t="shared" si="18"/>
        <v>0</v>
      </c>
      <c r="AC27" s="14">
        <f t="shared" si="18"/>
        <v>255899.66</v>
      </c>
      <c r="AD27" s="14">
        <f t="shared" si="18"/>
        <v>0</v>
      </c>
      <c r="AE27" s="14"/>
      <c r="AF27" s="14"/>
    </row>
    <row r="28" spans="1:32" x14ac:dyDescent="0.4">
      <c r="A28" s="2"/>
      <c r="B28" s="1"/>
      <c r="C28" s="1"/>
      <c r="D28" s="1"/>
      <c r="E28" s="1"/>
      <c r="F28" s="1"/>
      <c r="G28" s="7">
        <v>1125110100</v>
      </c>
      <c r="H28" s="8" t="s">
        <v>2</v>
      </c>
      <c r="I28" s="8">
        <v>132</v>
      </c>
      <c r="J28" s="17" t="s">
        <v>23</v>
      </c>
      <c r="K28" s="8">
        <v>4152</v>
      </c>
      <c r="L28" s="7" t="s">
        <v>4</v>
      </c>
      <c r="M28" s="11"/>
      <c r="N28" s="6">
        <v>0</v>
      </c>
      <c r="O28" s="6">
        <v>33162.53</v>
      </c>
      <c r="P28" s="6">
        <f t="shared" ref="P28:P30" si="20">+O28-(Q28+R28)</f>
        <v>24871.9</v>
      </c>
      <c r="Q28" s="6">
        <v>8290.6299999999992</v>
      </c>
      <c r="R28" s="6">
        <f>+'[1]ANALITICO (2)'!O$138</f>
        <v>0</v>
      </c>
      <c r="S28" s="6">
        <v>19202.91</v>
      </c>
      <c r="T28" s="6">
        <f>+'[1]ANALITICO (2)'!Q$138</f>
        <v>0</v>
      </c>
      <c r="U28" s="6">
        <v>5668.99</v>
      </c>
      <c r="V28" s="6">
        <f>+'[1]ANALITICO (2)'!S$138</f>
        <v>0</v>
      </c>
      <c r="W28" s="6">
        <f>+'[1]ANALITICO (2)'!T$138</f>
        <v>0</v>
      </c>
      <c r="X28" s="6">
        <f>+'[1]ANALITICO (2)'!U$138</f>
        <v>0</v>
      </c>
      <c r="Y28" s="6">
        <f>+'[1]ANALITICO (2)'!V$138</f>
        <v>0</v>
      </c>
      <c r="Z28" s="6">
        <f>+'[1]ANALITICO (2)'!W$138</f>
        <v>0</v>
      </c>
      <c r="AA28" s="6">
        <f>+'[1]ANALITICO (2)'!X$138</f>
        <v>0</v>
      </c>
      <c r="AB28" s="6">
        <f>+'[2]ANALITICO (2)'!Y$138</f>
        <v>0</v>
      </c>
      <c r="AC28" s="6">
        <f t="shared" ref="AC28:AC30" si="21">SUM(Q28:AB28)</f>
        <v>33162.53</v>
      </c>
      <c r="AD28" s="6">
        <f t="shared" ref="AD28:AD30" si="22">+O28-AC28</f>
        <v>0</v>
      </c>
      <c r="AE28" s="6"/>
      <c r="AF28" s="4"/>
    </row>
    <row r="29" spans="1:32" x14ac:dyDescent="0.4">
      <c r="A29" s="2"/>
      <c r="B29" s="1"/>
      <c r="C29" s="1"/>
      <c r="D29" s="1"/>
      <c r="E29" s="1"/>
      <c r="F29" s="1"/>
      <c r="G29" s="7">
        <v>1125110100</v>
      </c>
      <c r="H29" s="8" t="s">
        <v>2</v>
      </c>
      <c r="I29" s="8">
        <v>132</v>
      </c>
      <c r="J29" s="17" t="s">
        <v>23</v>
      </c>
      <c r="K29" s="8">
        <v>4153</v>
      </c>
      <c r="L29" s="7" t="s">
        <v>3</v>
      </c>
      <c r="M29" s="12"/>
      <c r="N29" s="6">
        <v>0</v>
      </c>
      <c r="O29" s="6">
        <v>222737.13</v>
      </c>
      <c r="P29" s="6">
        <f t="shared" si="20"/>
        <v>167052.85</v>
      </c>
      <c r="Q29" s="6">
        <v>55684.28</v>
      </c>
      <c r="R29" s="6">
        <f>+'[1]ANALITICO (2)'!O$169</f>
        <v>0</v>
      </c>
      <c r="S29" s="6"/>
      <c r="T29" s="6"/>
      <c r="U29" s="6">
        <v>167052.85</v>
      </c>
      <c r="V29" s="6">
        <f>+'[1]ANALITICO (2)'!S$169</f>
        <v>0</v>
      </c>
      <c r="W29" s="6">
        <f>+'[1]ANALITICO (2)'!T$169</f>
        <v>0</v>
      </c>
      <c r="X29" s="6">
        <f>+'[1]ANALITICO (2)'!U$169</f>
        <v>0</v>
      </c>
      <c r="Y29" s="6">
        <f>+'[1]ANALITICO (2)'!V$169</f>
        <v>0</v>
      </c>
      <c r="Z29" s="6">
        <f>+'[1]ANALITICO (2)'!W$169</f>
        <v>0</v>
      </c>
      <c r="AA29" s="6">
        <f>+'[1]ANALITICO (2)'!X$169</f>
        <v>0</v>
      </c>
      <c r="AB29" s="6">
        <f>+'[2]ANALITICO (2)'!Y$169</f>
        <v>0</v>
      </c>
      <c r="AC29" s="6">
        <f t="shared" si="21"/>
        <v>222737.13</v>
      </c>
      <c r="AD29" s="6">
        <f t="shared" si="22"/>
        <v>0</v>
      </c>
      <c r="AE29" s="6"/>
      <c r="AF29" s="4"/>
    </row>
    <row r="30" spans="1:32" x14ac:dyDescent="0.4">
      <c r="A30" s="2"/>
      <c r="B30" s="1"/>
      <c r="C30" s="1"/>
      <c r="D30" s="1"/>
      <c r="E30" s="1"/>
      <c r="F30" s="1"/>
      <c r="G30" s="7">
        <v>1125110100</v>
      </c>
      <c r="H30" s="8" t="s">
        <v>2</v>
      </c>
      <c r="I30" s="8">
        <v>132</v>
      </c>
      <c r="J30" s="17" t="s">
        <v>23</v>
      </c>
      <c r="K30" s="8">
        <v>4155</v>
      </c>
      <c r="L30" s="7" t="s">
        <v>0</v>
      </c>
      <c r="M30" s="12"/>
      <c r="N30" s="6">
        <v>0</v>
      </c>
      <c r="O30" s="6">
        <v>0</v>
      </c>
      <c r="P30" s="6">
        <f t="shared" si="20"/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f t="shared" si="21"/>
        <v>0</v>
      </c>
      <c r="AD30" s="6">
        <f t="shared" si="22"/>
        <v>0</v>
      </c>
      <c r="AE30" s="6"/>
      <c r="AF30" s="4"/>
    </row>
    <row r="31" spans="1:32" x14ac:dyDescent="0.4">
      <c r="A31" s="2"/>
      <c r="B31" s="1"/>
      <c r="C31" s="1"/>
      <c r="D31" s="1"/>
      <c r="E31" s="16"/>
      <c r="F31" s="16" t="s">
        <v>22</v>
      </c>
      <c r="G31" s="16"/>
      <c r="H31" s="16"/>
      <c r="I31" s="16"/>
      <c r="J31" s="16"/>
      <c r="K31" s="16"/>
      <c r="L31" s="16"/>
      <c r="M31" s="16"/>
      <c r="N31" s="14">
        <v>0</v>
      </c>
      <c r="O31" s="14">
        <f t="shared" ref="O31:AD31" si="23">SUM(O32:O34)</f>
        <v>255899.65</v>
      </c>
      <c r="P31" s="14">
        <f t="shared" si="23"/>
        <v>191924.74</v>
      </c>
      <c r="Q31" s="14">
        <f t="shared" si="23"/>
        <v>63974.909999999996</v>
      </c>
      <c r="R31" s="14">
        <f t="shared" si="23"/>
        <v>0</v>
      </c>
      <c r="S31" s="14">
        <f t="shared" si="23"/>
        <v>0</v>
      </c>
      <c r="T31" s="14">
        <f t="shared" si="23"/>
        <v>0</v>
      </c>
      <c r="U31" s="14">
        <f t="shared" si="23"/>
        <v>0</v>
      </c>
      <c r="V31" s="14">
        <f t="shared" si="23"/>
        <v>191924.74</v>
      </c>
      <c r="W31" s="14">
        <f t="shared" si="23"/>
        <v>0</v>
      </c>
      <c r="X31" s="14">
        <f t="shared" si="23"/>
        <v>0</v>
      </c>
      <c r="Y31" s="14">
        <f t="shared" si="23"/>
        <v>0</v>
      </c>
      <c r="Z31" s="14">
        <f t="shared" si="23"/>
        <v>0</v>
      </c>
      <c r="AA31" s="14">
        <f t="shared" si="23"/>
        <v>0</v>
      </c>
      <c r="AB31" s="14">
        <f t="shared" si="23"/>
        <v>0</v>
      </c>
      <c r="AC31" s="14">
        <f t="shared" si="23"/>
        <v>255899.65</v>
      </c>
      <c r="AD31" s="14">
        <f t="shared" si="23"/>
        <v>0</v>
      </c>
      <c r="AE31" s="14"/>
      <c r="AF31" s="14"/>
    </row>
    <row r="32" spans="1:32" x14ac:dyDescent="0.4">
      <c r="A32" s="2"/>
      <c r="B32" s="1"/>
      <c r="C32" s="1"/>
      <c r="D32" s="1"/>
      <c r="E32" s="9"/>
      <c r="F32" s="9"/>
      <c r="G32" s="7">
        <v>1125110100</v>
      </c>
      <c r="H32" s="8" t="s">
        <v>2</v>
      </c>
      <c r="I32" s="8">
        <v>132</v>
      </c>
      <c r="J32" s="17" t="s">
        <v>21</v>
      </c>
      <c r="K32" s="8">
        <v>4152</v>
      </c>
      <c r="L32" s="7" t="s">
        <v>4</v>
      </c>
      <c r="M32" s="11"/>
      <c r="N32" s="6">
        <v>0</v>
      </c>
      <c r="O32" s="6">
        <v>33162.519999999997</v>
      </c>
      <c r="P32" s="6">
        <f t="shared" ref="P32:P34" si="24">+O32-(Q32+R32)</f>
        <v>24871.89</v>
      </c>
      <c r="Q32" s="6">
        <v>8290.6299999999992</v>
      </c>
      <c r="R32" s="6">
        <f>+'[1]ANALITICO (2)'!O$186</f>
        <v>0</v>
      </c>
      <c r="S32" s="6">
        <f>+'[1]ANALITICO (2)'!P$186</f>
        <v>0</v>
      </c>
      <c r="T32" s="6">
        <f>+'[1]ANALITICO (2)'!Q$186</f>
        <v>0</v>
      </c>
      <c r="U32" s="6">
        <f>+'[1]ANALITICO (2)'!R$186</f>
        <v>0</v>
      </c>
      <c r="V32" s="6">
        <v>24871.89</v>
      </c>
      <c r="W32" s="6">
        <f>+'[1]ANALITICO (2)'!T$186</f>
        <v>0</v>
      </c>
      <c r="X32" s="6">
        <f>+'[1]ANALITICO (2)'!U$186</f>
        <v>0</v>
      </c>
      <c r="Y32" s="6">
        <f>+'[2]ANALITICO (2)'!V$186</f>
        <v>0</v>
      </c>
      <c r="Z32" s="6">
        <f>+'[2]ANALITICO (2)'!W$186</f>
        <v>0</v>
      </c>
      <c r="AA32" s="6">
        <f>+'[2]ANALITICO (2)'!X$186</f>
        <v>0</v>
      </c>
      <c r="AB32" s="6">
        <f>+'[2]ANALITICO (2)'!Y$186</f>
        <v>0</v>
      </c>
      <c r="AC32" s="6">
        <f t="shared" ref="AC32:AC34" si="25">SUM(Q32:AB32)</f>
        <v>33162.519999999997</v>
      </c>
      <c r="AD32" s="6">
        <f t="shared" ref="AD32:AD34" si="26">+O32-AC32</f>
        <v>0</v>
      </c>
      <c r="AE32" s="6"/>
      <c r="AF32" s="4"/>
    </row>
    <row r="33" spans="1:32" x14ac:dyDescent="0.4">
      <c r="A33" s="2"/>
      <c r="B33" s="1"/>
      <c r="C33" s="1"/>
      <c r="D33" s="1"/>
      <c r="E33" s="11"/>
      <c r="F33" s="11"/>
      <c r="G33" s="7">
        <v>1125110100</v>
      </c>
      <c r="H33" s="8" t="s">
        <v>2</v>
      </c>
      <c r="I33" s="8">
        <v>132</v>
      </c>
      <c r="J33" s="17" t="s">
        <v>21</v>
      </c>
      <c r="K33" s="8">
        <v>4153</v>
      </c>
      <c r="L33" s="7" t="s">
        <v>3</v>
      </c>
      <c r="M33" s="12"/>
      <c r="N33" s="6">
        <v>0</v>
      </c>
      <c r="O33" s="6">
        <v>222737.13</v>
      </c>
      <c r="P33" s="6">
        <f t="shared" si="24"/>
        <v>167052.85</v>
      </c>
      <c r="Q33" s="6">
        <v>55684.28</v>
      </c>
      <c r="R33" s="6">
        <f>+'[1]ANALITICO (2)'!O$217</f>
        <v>0</v>
      </c>
      <c r="S33" s="6">
        <f>+'[1]ANALITICO (2)'!P$217</f>
        <v>0</v>
      </c>
      <c r="T33" s="6">
        <f>+'[1]ANALITICO (2)'!Q$217</f>
        <v>0</v>
      </c>
      <c r="U33" s="6">
        <f>+'[1]ANALITICO (2)'!R$217</f>
        <v>0</v>
      </c>
      <c r="V33" s="6">
        <v>167052.85</v>
      </c>
      <c r="W33" s="6">
        <f>+'[1]ANALITICO (2)'!T$217</f>
        <v>0</v>
      </c>
      <c r="X33" s="6">
        <f>+'[1]ANALITICO (2)'!U$217</f>
        <v>0</v>
      </c>
      <c r="Y33" s="6">
        <f>+'[2]ANALITICO (2)'!V$217</f>
        <v>0</v>
      </c>
      <c r="Z33" s="6">
        <f>+'[2]ANALITICO (2)'!W$217</f>
        <v>0</v>
      </c>
      <c r="AA33" s="6">
        <f>+'[2]ANALITICO (2)'!X$217</f>
        <v>0</v>
      </c>
      <c r="AB33" s="6">
        <f>+'[2]ANALITICO (2)'!Y$217</f>
        <v>0</v>
      </c>
      <c r="AC33" s="6">
        <f t="shared" si="25"/>
        <v>222737.13</v>
      </c>
      <c r="AD33" s="6">
        <f t="shared" si="26"/>
        <v>0</v>
      </c>
      <c r="AE33" s="6"/>
      <c r="AF33" s="4"/>
    </row>
    <row r="34" spans="1:32" ht="15" customHeight="1" x14ac:dyDescent="0.4">
      <c r="A34" s="2"/>
      <c r="B34" s="1"/>
      <c r="C34" s="1"/>
      <c r="D34" s="1"/>
      <c r="E34" s="11"/>
      <c r="F34" s="11"/>
      <c r="G34" s="7">
        <v>1125110100</v>
      </c>
      <c r="H34" s="8" t="s">
        <v>2</v>
      </c>
      <c r="I34" s="8">
        <v>132</v>
      </c>
      <c r="J34" s="17" t="s">
        <v>21</v>
      </c>
      <c r="K34" s="8">
        <v>4155</v>
      </c>
      <c r="L34" s="7" t="s">
        <v>0</v>
      </c>
      <c r="M34" s="12"/>
      <c r="N34" s="6">
        <v>0</v>
      </c>
      <c r="O34" s="6">
        <v>0</v>
      </c>
      <c r="P34" s="6">
        <f t="shared" si="24"/>
        <v>0</v>
      </c>
      <c r="Q34" s="6">
        <f>+'[3]ANALITICO (2)'!N221</f>
        <v>0</v>
      </c>
      <c r="R34" s="6">
        <f>+'[3]ANALITICO (2)'!O221</f>
        <v>0</v>
      </c>
      <c r="S34" s="6">
        <f>+'[3]ANALITICO (2)'!P221</f>
        <v>0</v>
      </c>
      <c r="T34" s="6">
        <f>+'[3]ANALITICO (2)'!Q221</f>
        <v>0</v>
      </c>
      <c r="U34" s="6">
        <f>+'[3]ANALITICO (2)'!R221</f>
        <v>0</v>
      </c>
      <c r="V34" s="6">
        <f>+'[3]ANALITICO (2)'!S221</f>
        <v>0</v>
      </c>
      <c r="W34" s="6">
        <f>+'[3]ANALITICO (2)'!T221</f>
        <v>0</v>
      </c>
      <c r="X34" s="6">
        <f>+'[3]ANALITICO (2)'!U221</f>
        <v>0</v>
      </c>
      <c r="Y34" s="6">
        <f>+'[3]ANALITICO (2)'!V221</f>
        <v>0</v>
      </c>
      <c r="Z34" s="6">
        <f>+'[3]ANALITICO (2)'!W221</f>
        <v>0</v>
      </c>
      <c r="AA34" s="6">
        <f>+'[3]ANALITICO (2)'!X221</f>
        <v>0</v>
      </c>
      <c r="AB34" s="6">
        <v>0</v>
      </c>
      <c r="AC34" s="6">
        <f t="shared" si="25"/>
        <v>0</v>
      </c>
      <c r="AD34" s="6">
        <f t="shared" si="26"/>
        <v>0</v>
      </c>
      <c r="AE34" s="6"/>
      <c r="AF34" s="4"/>
    </row>
    <row r="35" spans="1:32" x14ac:dyDescent="0.4">
      <c r="A35" s="2"/>
      <c r="B35" s="1"/>
      <c r="C35" s="1"/>
      <c r="D35" s="1"/>
      <c r="E35" s="22"/>
      <c r="F35" s="22" t="s">
        <v>20</v>
      </c>
      <c r="G35" s="15"/>
      <c r="H35" s="22"/>
      <c r="I35" s="15"/>
      <c r="J35" s="15"/>
      <c r="M35" s="15"/>
      <c r="N35" s="14">
        <v>50000</v>
      </c>
      <c r="O35" s="14">
        <f t="shared" ref="O35:AD35" si="27">SUM(O36:O38)</f>
        <v>263654.19000000006</v>
      </c>
      <c r="P35" s="14">
        <f t="shared" si="27"/>
        <v>147740.19000000006</v>
      </c>
      <c r="Q35" s="14">
        <f t="shared" si="27"/>
        <v>65914</v>
      </c>
      <c r="R35" s="14">
        <f t="shared" si="27"/>
        <v>50000</v>
      </c>
      <c r="S35" s="14">
        <f t="shared" si="27"/>
        <v>50001</v>
      </c>
      <c r="T35" s="14">
        <f t="shared" si="27"/>
        <v>50002</v>
      </c>
      <c r="U35" s="14">
        <f t="shared" si="27"/>
        <v>27952.38</v>
      </c>
      <c r="V35" s="14">
        <f t="shared" si="27"/>
        <v>0</v>
      </c>
      <c r="W35" s="14">
        <f t="shared" si="27"/>
        <v>19784.810000000001</v>
      </c>
      <c r="X35" s="14">
        <f t="shared" si="27"/>
        <v>0</v>
      </c>
      <c r="Y35" s="14">
        <f t="shared" si="27"/>
        <v>0</v>
      </c>
      <c r="Z35" s="14">
        <f t="shared" si="27"/>
        <v>0</v>
      </c>
      <c r="AA35" s="14">
        <f t="shared" si="27"/>
        <v>0</v>
      </c>
      <c r="AB35" s="14">
        <f t="shared" si="27"/>
        <v>0</v>
      </c>
      <c r="AC35" s="14">
        <f t="shared" si="27"/>
        <v>263654.19</v>
      </c>
      <c r="AD35" s="14">
        <f t="shared" si="27"/>
        <v>0</v>
      </c>
      <c r="AE35" s="14"/>
      <c r="AF35" s="14"/>
    </row>
    <row r="36" spans="1:32" x14ac:dyDescent="0.4">
      <c r="A36" s="2"/>
      <c r="B36" s="1"/>
      <c r="C36" s="1"/>
      <c r="D36" s="1"/>
      <c r="E36" s="9"/>
      <c r="F36" s="9"/>
      <c r="G36" s="7">
        <v>1125110100</v>
      </c>
      <c r="H36" s="8" t="s">
        <v>2</v>
      </c>
      <c r="I36" s="8">
        <v>132</v>
      </c>
      <c r="J36" s="17" t="s">
        <v>19</v>
      </c>
      <c r="K36" s="8">
        <v>4152</v>
      </c>
      <c r="L36" s="7" t="s">
        <v>4</v>
      </c>
      <c r="M36" s="11"/>
      <c r="N36" s="6">
        <v>0</v>
      </c>
      <c r="O36" s="6">
        <v>34167.449999999997</v>
      </c>
      <c r="P36" s="6">
        <f t="shared" ref="P36:P38" si="28">+O36-(Q36+R36)</f>
        <v>25625.449999999997</v>
      </c>
      <c r="Q36" s="6">
        <v>8542</v>
      </c>
      <c r="R36" s="6">
        <f>+'[1]ANALITICO (2)'!O$234</f>
        <v>0</v>
      </c>
      <c r="S36" s="6">
        <f>+'[1]ANALITICO (2)'!P$234</f>
        <v>0</v>
      </c>
      <c r="T36" s="6">
        <f>+'[1]ANALITICO (2)'!Q$234</f>
        <v>0</v>
      </c>
      <c r="U36" s="6">
        <v>5840.64</v>
      </c>
      <c r="V36" s="6">
        <f>+'[1]ANALITICO (2)'!S$234</f>
        <v>0</v>
      </c>
      <c r="W36" s="6">
        <v>19784.810000000001</v>
      </c>
      <c r="X36" s="6">
        <f>+'[1]ANALITICO (2)'!U$234</f>
        <v>0</v>
      </c>
      <c r="Y36" s="6">
        <f>+'[2]ANALITICO (2)'!V$234</f>
        <v>0</v>
      </c>
      <c r="Z36" s="6">
        <f>+'[2]ANALITICO (2)'!W$234</f>
        <v>0</v>
      </c>
      <c r="AA36" s="6">
        <f>+'[3]ANALITICO (2)'!X234</f>
        <v>0</v>
      </c>
      <c r="AB36" s="6">
        <f>+'[3]ANALITICO (2)'!Y234</f>
        <v>0</v>
      </c>
      <c r="AC36" s="6">
        <f t="shared" ref="AC36:AC38" si="29">SUM(Q36:AB36)</f>
        <v>34167.449999999997</v>
      </c>
      <c r="AD36" s="6">
        <f t="shared" ref="AD36:AD38" si="30">+O36-AC36</f>
        <v>0</v>
      </c>
      <c r="AE36" s="6"/>
      <c r="AF36" s="4"/>
    </row>
    <row r="37" spans="1:32" x14ac:dyDescent="0.4">
      <c r="A37" s="2"/>
      <c r="B37" s="1"/>
      <c r="C37" s="1"/>
      <c r="D37" s="1"/>
      <c r="E37" s="11"/>
      <c r="F37" s="11"/>
      <c r="G37" s="7">
        <v>1125110100</v>
      </c>
      <c r="H37" s="8" t="s">
        <v>2</v>
      </c>
      <c r="I37" s="8">
        <v>132</v>
      </c>
      <c r="J37" s="17" t="s">
        <v>19</v>
      </c>
      <c r="K37" s="8">
        <v>4153</v>
      </c>
      <c r="L37" s="7" t="s">
        <v>3</v>
      </c>
      <c r="M37" s="12"/>
      <c r="N37" s="6">
        <v>50000</v>
      </c>
      <c r="O37" s="6">
        <v>229486.74000000005</v>
      </c>
      <c r="P37" s="6">
        <f t="shared" si="28"/>
        <v>122114.74000000005</v>
      </c>
      <c r="Q37" s="6">
        <v>57372</v>
      </c>
      <c r="R37" s="6">
        <v>50000</v>
      </c>
      <c r="S37" s="6">
        <v>50001</v>
      </c>
      <c r="T37" s="6">
        <v>50002</v>
      </c>
      <c r="U37" s="6">
        <v>22111.74</v>
      </c>
      <c r="V37" s="6">
        <f>+'[1]ANALITICO (2)'!S$265</f>
        <v>0</v>
      </c>
      <c r="W37" s="6"/>
      <c r="X37" s="6">
        <f>+'[1]ANALITICO (2)'!U$265</f>
        <v>0</v>
      </c>
      <c r="Y37" s="6">
        <f>+'[2]ANALITICO (2)'!V$265</f>
        <v>0</v>
      </c>
      <c r="Z37" s="6">
        <f>+'[2]ANALITICO (2)'!W$265</f>
        <v>0</v>
      </c>
      <c r="AA37" s="6">
        <f>+'[3]ANALITICO (2)'!X265</f>
        <v>0</v>
      </c>
      <c r="AB37" s="6">
        <f>+'[3]ANALITICO (2)'!Y265</f>
        <v>0</v>
      </c>
      <c r="AC37" s="6">
        <f t="shared" si="29"/>
        <v>229486.74</v>
      </c>
      <c r="AD37" s="6">
        <f t="shared" si="30"/>
        <v>0</v>
      </c>
      <c r="AE37" s="6"/>
      <c r="AF37" s="4"/>
    </row>
    <row r="38" spans="1:32" x14ac:dyDescent="0.4">
      <c r="A38" s="2"/>
      <c r="B38" s="1"/>
      <c r="C38" s="1"/>
      <c r="D38" s="1"/>
      <c r="E38" s="11"/>
      <c r="F38" s="11"/>
      <c r="G38" s="7">
        <v>1125110100</v>
      </c>
      <c r="H38" s="8" t="s">
        <v>2</v>
      </c>
      <c r="I38" s="8">
        <v>132</v>
      </c>
      <c r="J38" s="17" t="s">
        <v>19</v>
      </c>
      <c r="K38" s="8">
        <v>4155</v>
      </c>
      <c r="L38" s="7" t="s">
        <v>0</v>
      </c>
      <c r="M38" s="12"/>
      <c r="N38" s="6">
        <v>0</v>
      </c>
      <c r="O38" s="6">
        <v>0</v>
      </c>
      <c r="P38" s="6">
        <f t="shared" si="28"/>
        <v>0</v>
      </c>
      <c r="Q38" s="6">
        <f>+'[3]ANALITICO (2)'!N269</f>
        <v>0</v>
      </c>
      <c r="R38" s="6">
        <f>+'[3]ANALITICO (2)'!O269</f>
        <v>0</v>
      </c>
      <c r="S38" s="6">
        <f>+'[3]ANALITICO (2)'!P269</f>
        <v>0</v>
      </c>
      <c r="T38" s="6">
        <f>+'[3]ANALITICO (2)'!Q269</f>
        <v>0</v>
      </c>
      <c r="U38" s="6">
        <f>+'[3]ANALITICO (2)'!R269</f>
        <v>0</v>
      </c>
      <c r="V38" s="6">
        <f>+'[3]ANALITICO (2)'!S269</f>
        <v>0</v>
      </c>
      <c r="W38" s="6">
        <v>0</v>
      </c>
      <c r="X38" s="6">
        <f>+'[3]ANALITICO (2)'!U269</f>
        <v>0</v>
      </c>
      <c r="Y38" s="6">
        <f>+'[3]ANALITICO (2)'!V269</f>
        <v>0</v>
      </c>
      <c r="Z38" s="6">
        <f>+'[3]ANALITICO (2)'!W269</f>
        <v>0</v>
      </c>
      <c r="AA38" s="6">
        <f>+'[3]ANALITICO (2)'!X269</f>
        <v>0</v>
      </c>
      <c r="AB38" s="6">
        <f>+'[3]ANALITICO (2)'!Y269</f>
        <v>0</v>
      </c>
      <c r="AC38" s="6">
        <f t="shared" si="29"/>
        <v>0</v>
      </c>
      <c r="AD38" s="6">
        <f t="shared" si="30"/>
        <v>0</v>
      </c>
      <c r="AE38" s="6"/>
      <c r="AF38" s="4"/>
    </row>
    <row r="39" spans="1:32" x14ac:dyDescent="0.4">
      <c r="A39" s="2"/>
      <c r="B39" s="1"/>
      <c r="C39" s="1"/>
      <c r="D39" s="1"/>
      <c r="E39" s="21" t="s">
        <v>18</v>
      </c>
      <c r="F39" s="20" t="s">
        <v>17</v>
      </c>
      <c r="G39" s="20"/>
      <c r="H39" s="21"/>
      <c r="I39" s="20"/>
      <c r="J39" s="20"/>
      <c r="K39" s="20"/>
      <c r="L39" s="20"/>
      <c r="M39" s="20"/>
      <c r="N39" s="18">
        <v>243796.106875</v>
      </c>
      <c r="O39" s="18">
        <f t="shared" ref="O39:AD39" si="31">+O40+O44+O48</f>
        <v>646211.24</v>
      </c>
      <c r="P39" s="18">
        <f t="shared" ref="P39" si="32">+P40+P44+P48</f>
        <v>240862.36749999999</v>
      </c>
      <c r="Q39" s="18">
        <f t="shared" si="31"/>
        <v>161552.765625</v>
      </c>
      <c r="R39" s="18">
        <f t="shared" si="31"/>
        <v>243796.106875</v>
      </c>
      <c r="S39" s="18">
        <f t="shared" si="31"/>
        <v>95214.31</v>
      </c>
      <c r="T39" s="18">
        <f t="shared" si="31"/>
        <v>81028.81</v>
      </c>
      <c r="U39" s="18">
        <f t="shared" si="31"/>
        <v>10771</v>
      </c>
      <c r="V39" s="18">
        <f t="shared" si="31"/>
        <v>10771</v>
      </c>
      <c r="W39" s="18">
        <f t="shared" si="31"/>
        <v>10771</v>
      </c>
      <c r="X39" s="18">
        <f t="shared" si="31"/>
        <v>10771</v>
      </c>
      <c r="Y39" s="18">
        <f t="shared" si="31"/>
        <v>10771</v>
      </c>
      <c r="Z39" s="18">
        <f t="shared" si="31"/>
        <v>10764.25</v>
      </c>
      <c r="AA39" s="18">
        <f t="shared" si="31"/>
        <v>0</v>
      </c>
      <c r="AB39" s="18">
        <f t="shared" si="31"/>
        <v>0</v>
      </c>
      <c r="AC39" s="18">
        <f t="shared" si="31"/>
        <v>646211.24249999993</v>
      </c>
      <c r="AD39" s="18">
        <f t="shared" si="31"/>
        <v>-2.5000000023283064E-3</v>
      </c>
      <c r="AE39" s="18"/>
      <c r="AF39" s="18"/>
    </row>
    <row r="40" spans="1:32" x14ac:dyDescent="0.4">
      <c r="A40" s="2"/>
      <c r="B40" s="1"/>
      <c r="C40" s="1"/>
      <c r="D40" s="1"/>
      <c r="E40" s="16" t="s">
        <v>16</v>
      </c>
      <c r="F40" s="16"/>
      <c r="G40" s="16"/>
      <c r="H40" s="16"/>
      <c r="I40" s="16"/>
      <c r="J40" s="16"/>
      <c r="K40" s="16"/>
      <c r="L40" s="16"/>
      <c r="M40" s="16"/>
      <c r="N40" s="14">
        <v>176481.106875</v>
      </c>
      <c r="O40" s="14">
        <f t="shared" ref="O40:AD40" si="33">SUM(O41:O43)</f>
        <v>290795.06</v>
      </c>
      <c r="P40" s="14">
        <f t="shared" ref="P40" si="34">SUM(P41:P43)</f>
        <v>41615.1875</v>
      </c>
      <c r="Q40" s="14">
        <f t="shared" si="33"/>
        <v>72698.765625</v>
      </c>
      <c r="R40" s="14">
        <f t="shared" si="33"/>
        <v>176481.106875</v>
      </c>
      <c r="S40" s="14">
        <f t="shared" si="33"/>
        <v>27899.31</v>
      </c>
      <c r="T40" s="14">
        <f t="shared" si="33"/>
        <v>13715.88</v>
      </c>
      <c r="U40" s="14">
        <f t="shared" si="33"/>
        <v>0</v>
      </c>
      <c r="V40" s="14">
        <f t="shared" si="33"/>
        <v>0</v>
      </c>
      <c r="W40" s="14">
        <f t="shared" si="33"/>
        <v>0</v>
      </c>
      <c r="X40" s="14">
        <f t="shared" si="33"/>
        <v>0</v>
      </c>
      <c r="Y40" s="14">
        <f t="shared" si="33"/>
        <v>0</v>
      </c>
      <c r="Z40" s="14">
        <f t="shared" si="33"/>
        <v>0</v>
      </c>
      <c r="AA40" s="14">
        <f t="shared" si="33"/>
        <v>0</v>
      </c>
      <c r="AB40" s="14">
        <f t="shared" si="33"/>
        <v>0</v>
      </c>
      <c r="AC40" s="14">
        <f t="shared" si="33"/>
        <v>290795.0625</v>
      </c>
      <c r="AD40" s="14">
        <f t="shared" si="33"/>
        <v>-2.5000000023283064E-3</v>
      </c>
      <c r="AE40" s="14"/>
      <c r="AF40" s="14"/>
    </row>
    <row r="41" spans="1:32" x14ac:dyDescent="0.4">
      <c r="A41" s="2"/>
      <c r="B41" s="1"/>
      <c r="C41" s="1"/>
      <c r="D41" s="1"/>
      <c r="E41" s="9"/>
      <c r="F41" s="9"/>
      <c r="G41" s="7">
        <v>1125110100</v>
      </c>
      <c r="H41" s="8" t="s">
        <v>2</v>
      </c>
      <c r="I41" s="8">
        <v>132</v>
      </c>
      <c r="J41" s="17" t="s">
        <v>15</v>
      </c>
      <c r="K41" s="8">
        <v>4152</v>
      </c>
      <c r="L41" s="7" t="s">
        <v>4</v>
      </c>
      <c r="M41" s="11"/>
      <c r="N41" s="6">
        <v>7273.828125</v>
      </c>
      <c r="O41" s="6">
        <v>37684.69</v>
      </c>
      <c r="P41" s="6">
        <f t="shared" ref="P41:P43" si="35">+O41-(Q41+R41)</f>
        <v>20989.690000000002</v>
      </c>
      <c r="Q41" s="6">
        <f>+'[1]ANALITICO (2)'!N$283</f>
        <v>9421.171875</v>
      </c>
      <c r="R41" s="6">
        <f>+'[1]ANALITICO (2)'!O$283</f>
        <v>7273.828125</v>
      </c>
      <c r="S41" s="6">
        <v>7273.81</v>
      </c>
      <c r="T41" s="6">
        <v>13715.88</v>
      </c>
      <c r="U41" s="6">
        <f>+'[1]ANALITICO (2)'!R$283</f>
        <v>0</v>
      </c>
      <c r="V41" s="6">
        <f>+'[1]ANALITICO (2)'!S$283</f>
        <v>0</v>
      </c>
      <c r="W41" s="6">
        <f>+'[2]ANALITICO (2)'!T$283</f>
        <v>0</v>
      </c>
      <c r="X41" s="6">
        <f>+'[2]ANALITICO (2)'!U$283</f>
        <v>0</v>
      </c>
      <c r="Y41" s="6">
        <f>+'[2]ANALITICO (2)'!V$283</f>
        <v>0</v>
      </c>
      <c r="Z41" s="6">
        <f>+'[2]ANALITICO (2)'!W$283</f>
        <v>0</v>
      </c>
      <c r="AA41" s="6">
        <f>+'[2]ANALITICO (2)'!X$283</f>
        <v>0</v>
      </c>
      <c r="AB41" s="6">
        <f>+'[2]ANALITICO (2)'!Y$283</f>
        <v>0</v>
      </c>
      <c r="AC41" s="6">
        <f t="shared" ref="AC41:AC43" si="36">SUM(Q41:AB41)</f>
        <v>37684.69</v>
      </c>
      <c r="AD41" s="6">
        <f t="shared" ref="AD41:AD43" si="37">+O41-AC41</f>
        <v>0</v>
      </c>
      <c r="AE41" s="6"/>
      <c r="AF41" s="4"/>
    </row>
    <row r="42" spans="1:32" x14ac:dyDescent="0.4">
      <c r="A42" s="2"/>
      <c r="B42" s="1"/>
      <c r="C42" s="1"/>
      <c r="D42" s="1"/>
      <c r="E42" s="11"/>
      <c r="F42" s="11"/>
      <c r="G42" s="7">
        <v>1125110100</v>
      </c>
      <c r="H42" s="8" t="s">
        <v>2</v>
      </c>
      <c r="I42" s="8">
        <v>132</v>
      </c>
      <c r="J42" s="17" t="s">
        <v>15</v>
      </c>
      <c r="K42" s="8">
        <v>4153</v>
      </c>
      <c r="L42" s="7" t="s">
        <v>3</v>
      </c>
      <c r="M42" s="12"/>
      <c r="N42" s="6">
        <v>169207.27875</v>
      </c>
      <c r="O42" s="6">
        <v>253110.37</v>
      </c>
      <c r="P42" s="6">
        <f t="shared" si="35"/>
        <v>20625.497499999998</v>
      </c>
      <c r="Q42" s="6">
        <f>+'[1]ANALITICO (2)'!N$314</f>
        <v>63277.59375</v>
      </c>
      <c r="R42" s="6">
        <f>+'[1]ANALITICO (2)'!O$314</f>
        <v>169207.27875</v>
      </c>
      <c r="S42" s="6">
        <v>20625.5</v>
      </c>
      <c r="T42" s="6"/>
      <c r="U42" s="6">
        <f>+'[1]ANALITICO (2)'!R$314</f>
        <v>0</v>
      </c>
      <c r="V42" s="6">
        <f>+'[1]ANALITICO (2)'!S$314</f>
        <v>0</v>
      </c>
      <c r="W42" s="6">
        <f>+'[3]ANALITICO (2)'!T314</f>
        <v>0</v>
      </c>
      <c r="X42" s="6">
        <f>+'[3]ANALITICO (2)'!U314</f>
        <v>0</v>
      </c>
      <c r="Y42" s="6">
        <f>+'[3]ANALITICO (2)'!V314</f>
        <v>0</v>
      </c>
      <c r="Z42" s="6">
        <f>+'[3]ANALITICO (2)'!W314</f>
        <v>0</v>
      </c>
      <c r="AA42" s="6">
        <f>+'[3]ANALITICO (2)'!X314</f>
        <v>0</v>
      </c>
      <c r="AB42" s="6">
        <f>+'[3]ANALITICO (2)'!Y314</f>
        <v>0</v>
      </c>
      <c r="AC42" s="6">
        <f t="shared" si="36"/>
        <v>253110.3725</v>
      </c>
      <c r="AD42" s="6">
        <f t="shared" si="37"/>
        <v>-2.5000000023283064E-3</v>
      </c>
      <c r="AE42" s="6"/>
      <c r="AF42" s="4"/>
    </row>
    <row r="43" spans="1:32" x14ac:dyDescent="0.4">
      <c r="A43" s="2"/>
      <c r="B43" s="1"/>
      <c r="C43" s="1"/>
      <c r="D43" s="1"/>
      <c r="E43" s="11"/>
      <c r="F43" s="11"/>
      <c r="G43" s="7">
        <v>1125110100</v>
      </c>
      <c r="H43" s="8" t="s">
        <v>2</v>
      </c>
      <c r="I43" s="8">
        <v>132</v>
      </c>
      <c r="J43" s="17" t="s">
        <v>15</v>
      </c>
      <c r="K43" s="8">
        <v>4155</v>
      </c>
      <c r="L43" s="7" t="s">
        <v>0</v>
      </c>
      <c r="M43" s="12"/>
      <c r="N43" s="6">
        <v>0</v>
      </c>
      <c r="O43" s="6">
        <v>0</v>
      </c>
      <c r="P43" s="6">
        <f t="shared" si="35"/>
        <v>0</v>
      </c>
      <c r="Q43" s="6">
        <f>+'[3]ANALITICO (2)'!N318</f>
        <v>0</v>
      </c>
      <c r="R43" s="6">
        <f>+'[3]ANALITICO (2)'!O318</f>
        <v>0</v>
      </c>
      <c r="S43" s="6">
        <f>+'[3]ANALITICO (2)'!P318</f>
        <v>0</v>
      </c>
      <c r="T43" s="6">
        <f>+'[3]ANALITICO (2)'!Q318</f>
        <v>0</v>
      </c>
      <c r="U43" s="6">
        <f>+'[3]ANALITICO (2)'!R318</f>
        <v>0</v>
      </c>
      <c r="V43" s="6">
        <f>+'[3]ANALITICO (2)'!S318</f>
        <v>0</v>
      </c>
      <c r="W43" s="6">
        <f>+'[3]ANALITICO (2)'!T318</f>
        <v>0</v>
      </c>
      <c r="X43" s="6">
        <f>+'[3]ANALITICO (2)'!U318</f>
        <v>0</v>
      </c>
      <c r="Y43" s="6">
        <f>+'[3]ANALITICO (2)'!V318</f>
        <v>0</v>
      </c>
      <c r="Z43" s="6">
        <f>+'[3]ANALITICO (2)'!W318</f>
        <v>0</v>
      </c>
      <c r="AA43" s="6">
        <f>+'[3]ANALITICO (2)'!X318</f>
        <v>0</v>
      </c>
      <c r="AB43" s="6">
        <f>+'[3]ANALITICO (2)'!Y318</f>
        <v>0</v>
      </c>
      <c r="AC43" s="6">
        <f t="shared" si="36"/>
        <v>0</v>
      </c>
      <c r="AD43" s="6">
        <f t="shared" si="37"/>
        <v>0</v>
      </c>
      <c r="AE43" s="6"/>
      <c r="AF43" s="4"/>
    </row>
    <row r="44" spans="1:32" x14ac:dyDescent="0.4">
      <c r="A44" s="2"/>
      <c r="B44" s="1"/>
      <c r="C44" s="1"/>
      <c r="D44" s="1"/>
      <c r="E44" s="16" t="s">
        <v>14</v>
      </c>
      <c r="F44" s="16"/>
      <c r="G44" s="16"/>
      <c r="H44" s="16"/>
      <c r="I44" s="16"/>
      <c r="J44" s="16"/>
      <c r="K44" s="16"/>
      <c r="L44" s="16"/>
      <c r="M44" s="16"/>
      <c r="N44" s="14">
        <v>56544</v>
      </c>
      <c r="O44" s="14">
        <f t="shared" ref="O44:AD44" si="38">SUM(O45:O47)</f>
        <v>226173.93</v>
      </c>
      <c r="P44" s="14">
        <f t="shared" si="38"/>
        <v>113085.93</v>
      </c>
      <c r="Q44" s="14">
        <f t="shared" si="38"/>
        <v>56544</v>
      </c>
      <c r="R44" s="14">
        <f t="shared" si="38"/>
        <v>56544</v>
      </c>
      <c r="S44" s="14">
        <f t="shared" si="38"/>
        <v>56544</v>
      </c>
      <c r="T44" s="14">
        <f t="shared" si="38"/>
        <v>56541.93</v>
      </c>
      <c r="U44" s="14">
        <f t="shared" si="38"/>
        <v>0</v>
      </c>
      <c r="V44" s="14">
        <f t="shared" si="38"/>
        <v>0</v>
      </c>
      <c r="W44" s="14">
        <f t="shared" si="38"/>
        <v>0</v>
      </c>
      <c r="X44" s="14">
        <f t="shared" si="38"/>
        <v>0</v>
      </c>
      <c r="Y44" s="14">
        <f t="shared" si="38"/>
        <v>0</v>
      </c>
      <c r="Z44" s="14">
        <f t="shared" si="38"/>
        <v>0</v>
      </c>
      <c r="AA44" s="14">
        <f t="shared" si="38"/>
        <v>0</v>
      </c>
      <c r="AB44" s="14">
        <f t="shared" si="38"/>
        <v>0</v>
      </c>
      <c r="AC44" s="14">
        <f t="shared" si="38"/>
        <v>226173.93</v>
      </c>
      <c r="AD44" s="14">
        <f t="shared" si="38"/>
        <v>0</v>
      </c>
      <c r="AE44" s="14"/>
      <c r="AF44" s="14"/>
    </row>
    <row r="45" spans="1:32" x14ac:dyDescent="0.4">
      <c r="A45" s="2"/>
      <c r="B45" s="1"/>
      <c r="C45" s="1"/>
      <c r="D45" s="1"/>
      <c r="E45" s="9"/>
      <c r="F45" s="9"/>
      <c r="G45" s="7">
        <v>1125110100</v>
      </c>
      <c r="H45" s="8" t="s">
        <v>2</v>
      </c>
      <c r="I45" s="8">
        <v>132</v>
      </c>
      <c r="J45" s="17" t="s">
        <v>13</v>
      </c>
      <c r="K45" s="8">
        <v>4152</v>
      </c>
      <c r="L45" s="7" t="s">
        <v>4</v>
      </c>
      <c r="M45" s="11"/>
      <c r="N45" s="6">
        <v>7328</v>
      </c>
      <c r="O45" s="6">
        <v>29310.31</v>
      </c>
      <c r="P45" s="6">
        <f t="shared" ref="P45:P47" si="39">+O45-(Q45+R45)</f>
        <v>14654.310000000001</v>
      </c>
      <c r="Q45" s="6">
        <v>7328</v>
      </c>
      <c r="R45" s="6">
        <v>7328</v>
      </c>
      <c r="S45" s="6">
        <v>7328</v>
      </c>
      <c r="T45" s="6">
        <v>7326.31</v>
      </c>
      <c r="U45" s="6">
        <v>0</v>
      </c>
      <c r="V45" s="6">
        <f>+'[1]ANALITICO (2)'!S$331</f>
        <v>0</v>
      </c>
      <c r="W45" s="6">
        <f>+'[3]ANALITICO (2)'!T331</f>
        <v>0</v>
      </c>
      <c r="X45" s="6">
        <f>+'[3]ANALITICO (2)'!U331</f>
        <v>0</v>
      </c>
      <c r="Y45" s="6">
        <f>+'[3]ANALITICO (2)'!V331</f>
        <v>0</v>
      </c>
      <c r="Z45" s="6">
        <f>+'[3]ANALITICO (2)'!W331</f>
        <v>0</v>
      </c>
      <c r="AA45" s="6">
        <f>+'[3]ANALITICO (2)'!X331</f>
        <v>0</v>
      </c>
      <c r="AB45" s="6">
        <f>+'[3]ANALITICO (2)'!Y331</f>
        <v>0</v>
      </c>
      <c r="AC45" s="6">
        <f t="shared" ref="AC45:AC47" si="40">SUM(Q45:AB45)</f>
        <v>29310.31</v>
      </c>
      <c r="AD45" s="6">
        <f t="shared" ref="AD45:AD47" si="41">+O45-AC45</f>
        <v>0</v>
      </c>
      <c r="AE45" s="6"/>
      <c r="AF45" s="4"/>
    </row>
    <row r="46" spans="1:32" x14ac:dyDescent="0.4">
      <c r="A46" s="2"/>
      <c r="B46" s="1"/>
      <c r="C46" s="1"/>
      <c r="D46" s="1"/>
      <c r="E46" s="11"/>
      <c r="F46" s="11"/>
      <c r="G46" s="7">
        <v>1125110100</v>
      </c>
      <c r="H46" s="8" t="s">
        <v>2</v>
      </c>
      <c r="I46" s="8">
        <v>132</v>
      </c>
      <c r="J46" s="17" t="s">
        <v>13</v>
      </c>
      <c r="K46" s="8">
        <v>4153</v>
      </c>
      <c r="L46" s="7" t="s">
        <v>3</v>
      </c>
      <c r="M46" s="12"/>
      <c r="N46" s="6">
        <v>49216</v>
      </c>
      <c r="O46" s="6">
        <v>196863.62</v>
      </c>
      <c r="P46" s="6">
        <f t="shared" si="39"/>
        <v>98431.62</v>
      </c>
      <c r="Q46" s="6">
        <v>49216</v>
      </c>
      <c r="R46" s="6">
        <v>49216</v>
      </c>
      <c r="S46" s="6">
        <v>49216</v>
      </c>
      <c r="T46" s="6">
        <v>49215.62</v>
      </c>
      <c r="U46" s="6">
        <v>0</v>
      </c>
      <c r="V46" s="6">
        <f>+'[1]ANALITICO (2)'!S$362</f>
        <v>0</v>
      </c>
      <c r="W46" s="6">
        <f>+'[3]ANALITICO (2)'!T362</f>
        <v>0</v>
      </c>
      <c r="X46" s="6">
        <f>+'[3]ANALITICO (2)'!U362</f>
        <v>0</v>
      </c>
      <c r="Y46" s="6">
        <f>+'[3]ANALITICO (2)'!V362</f>
        <v>0</v>
      </c>
      <c r="Z46" s="6">
        <f>+'[3]ANALITICO (2)'!W362</f>
        <v>0</v>
      </c>
      <c r="AA46" s="6">
        <f>+'[3]ANALITICO (2)'!X362</f>
        <v>0</v>
      </c>
      <c r="AB46" s="6">
        <f>+'[3]ANALITICO (2)'!Y362</f>
        <v>0</v>
      </c>
      <c r="AC46" s="6">
        <f t="shared" si="40"/>
        <v>196863.62</v>
      </c>
      <c r="AD46" s="6">
        <f t="shared" si="41"/>
        <v>0</v>
      </c>
      <c r="AE46" s="6"/>
      <c r="AF46" s="4"/>
    </row>
    <row r="47" spans="1:32" ht="15" customHeight="1" x14ac:dyDescent="0.4">
      <c r="A47" s="2"/>
      <c r="B47" s="1"/>
      <c r="C47" s="1"/>
      <c r="D47" s="1"/>
      <c r="E47" s="11"/>
      <c r="F47" s="11"/>
      <c r="G47" s="7">
        <v>1125110100</v>
      </c>
      <c r="H47" s="8" t="s">
        <v>2</v>
      </c>
      <c r="I47" s="8">
        <v>132</v>
      </c>
      <c r="J47" s="17" t="s">
        <v>13</v>
      </c>
      <c r="K47" s="8">
        <v>4155</v>
      </c>
      <c r="L47" s="7" t="s">
        <v>0</v>
      </c>
      <c r="M47" s="12"/>
      <c r="N47" s="6">
        <v>0</v>
      </c>
      <c r="O47" s="6">
        <v>0</v>
      </c>
      <c r="P47" s="6">
        <f t="shared" si="39"/>
        <v>0</v>
      </c>
      <c r="Q47" s="6">
        <f>+'[3]ANALITICO (2)'!N366</f>
        <v>0</v>
      </c>
      <c r="R47" s="6">
        <f>+'[3]ANALITICO (2)'!O366</f>
        <v>0</v>
      </c>
      <c r="S47" s="6">
        <f>+'[3]ANALITICO (2)'!P366</f>
        <v>0</v>
      </c>
      <c r="T47" s="6">
        <f>+'[3]ANALITICO (2)'!Q366</f>
        <v>0</v>
      </c>
      <c r="U47" s="6">
        <f>+'[3]ANALITICO (2)'!R366</f>
        <v>0</v>
      </c>
      <c r="V47" s="6">
        <f>+'[3]ANALITICO (2)'!S366</f>
        <v>0</v>
      </c>
      <c r="W47" s="6">
        <f>+'[3]ANALITICO (2)'!T366</f>
        <v>0</v>
      </c>
      <c r="X47" s="6">
        <f>+'[3]ANALITICO (2)'!U366</f>
        <v>0</v>
      </c>
      <c r="Y47" s="6">
        <f>+'[3]ANALITICO (2)'!V366</f>
        <v>0</v>
      </c>
      <c r="Z47" s="6">
        <f>+'[3]ANALITICO (2)'!W366</f>
        <v>0</v>
      </c>
      <c r="AA47" s="6">
        <f>+'[3]ANALITICO (2)'!X366</f>
        <v>0</v>
      </c>
      <c r="AB47" s="6">
        <f>+'[3]ANALITICO (2)'!Y366</f>
        <v>0</v>
      </c>
      <c r="AC47" s="6">
        <f t="shared" si="40"/>
        <v>0</v>
      </c>
      <c r="AD47" s="6">
        <f t="shared" si="41"/>
        <v>0</v>
      </c>
      <c r="AE47" s="6"/>
      <c r="AF47" s="4"/>
    </row>
    <row r="48" spans="1:32" ht="17.25" customHeight="1" x14ac:dyDescent="0.4">
      <c r="A48" s="2"/>
      <c r="B48" s="1"/>
      <c r="C48" s="1"/>
      <c r="D48" s="1"/>
      <c r="E48" s="63" t="s">
        <v>12</v>
      </c>
      <c r="F48" s="63"/>
      <c r="G48" s="63"/>
      <c r="H48" s="63"/>
      <c r="I48" s="63"/>
      <c r="J48" s="63"/>
      <c r="K48" s="63"/>
      <c r="L48" s="63"/>
      <c r="M48" s="15"/>
      <c r="N48" s="14">
        <v>10771</v>
      </c>
      <c r="O48" s="14">
        <f t="shared" ref="O48:AD48" si="42">SUM(O49:O51)</f>
        <v>129242.25</v>
      </c>
      <c r="P48" s="14">
        <f t="shared" si="42"/>
        <v>86161.25</v>
      </c>
      <c r="Q48" s="14">
        <f t="shared" si="42"/>
        <v>32310</v>
      </c>
      <c r="R48" s="14">
        <f t="shared" si="42"/>
        <v>10771</v>
      </c>
      <c r="S48" s="14">
        <f>SUM(S49:S51)</f>
        <v>10771</v>
      </c>
      <c r="T48" s="14">
        <f t="shared" si="42"/>
        <v>10771</v>
      </c>
      <c r="U48" s="14">
        <f t="shared" si="42"/>
        <v>10771</v>
      </c>
      <c r="V48" s="14">
        <f t="shared" si="42"/>
        <v>10771</v>
      </c>
      <c r="W48" s="14">
        <f t="shared" si="42"/>
        <v>10771</v>
      </c>
      <c r="X48" s="14">
        <f t="shared" si="42"/>
        <v>10771</v>
      </c>
      <c r="Y48" s="14">
        <f t="shared" si="42"/>
        <v>10771</v>
      </c>
      <c r="Z48" s="14">
        <f t="shared" si="42"/>
        <v>10764.25</v>
      </c>
      <c r="AA48" s="14">
        <f t="shared" si="42"/>
        <v>0</v>
      </c>
      <c r="AB48" s="14">
        <f t="shared" si="42"/>
        <v>0</v>
      </c>
      <c r="AC48" s="14">
        <f t="shared" si="42"/>
        <v>129242.25</v>
      </c>
      <c r="AD48" s="14">
        <f t="shared" si="42"/>
        <v>0</v>
      </c>
      <c r="AE48" s="14"/>
      <c r="AF48" s="14"/>
    </row>
    <row r="49" spans="1:32" x14ac:dyDescent="0.4">
      <c r="A49" s="2"/>
      <c r="B49" s="1"/>
      <c r="C49" s="1"/>
      <c r="D49" s="1"/>
      <c r="E49" s="9"/>
      <c r="F49" s="9"/>
      <c r="G49" s="7">
        <v>1125110100</v>
      </c>
      <c r="H49" s="8" t="s">
        <v>2</v>
      </c>
      <c r="I49" s="8">
        <v>132</v>
      </c>
      <c r="J49" s="17" t="s">
        <v>11</v>
      </c>
      <c r="K49" s="8">
        <v>4152</v>
      </c>
      <c r="L49" s="7" t="s">
        <v>4</v>
      </c>
      <c r="M49" s="11"/>
      <c r="N49" s="6">
        <v>1396</v>
      </c>
      <c r="O49" s="6">
        <v>16748.75</v>
      </c>
      <c r="P49" s="6">
        <f t="shared" ref="P49:P51" si="43">+O49-(Q49+R49)</f>
        <v>11165.75</v>
      </c>
      <c r="Q49" s="6">
        <v>4187</v>
      </c>
      <c r="R49" s="6">
        <v>1396</v>
      </c>
      <c r="S49" s="6">
        <v>1396</v>
      </c>
      <c r="T49" s="6">
        <v>1396</v>
      </c>
      <c r="U49" s="6">
        <v>1396</v>
      </c>
      <c r="V49" s="6">
        <v>1396</v>
      </c>
      <c r="W49" s="6">
        <v>1396</v>
      </c>
      <c r="X49" s="6">
        <v>1396</v>
      </c>
      <c r="Y49" s="6">
        <v>1396</v>
      </c>
      <c r="Z49" s="6">
        <v>1393.75</v>
      </c>
      <c r="AA49" s="6"/>
      <c r="AB49" s="6">
        <f>+'[2]ANALITICO (2)'!Y$379</f>
        <v>0</v>
      </c>
      <c r="AC49" s="6">
        <f t="shared" ref="AC49:AC51" si="44">SUM(Q49:AB49)</f>
        <v>16748.75</v>
      </c>
      <c r="AD49" s="6">
        <f t="shared" ref="AD49:AD51" si="45">+O49-AC49</f>
        <v>0</v>
      </c>
      <c r="AE49" s="6"/>
      <c r="AF49" s="4"/>
    </row>
    <row r="50" spans="1:32" x14ac:dyDescent="0.4">
      <c r="A50" s="2"/>
      <c r="B50" s="1"/>
      <c r="C50" s="1"/>
      <c r="D50" s="1"/>
      <c r="E50" s="11"/>
      <c r="F50" s="11"/>
      <c r="G50" s="7">
        <v>1125110100</v>
      </c>
      <c r="H50" s="8" t="s">
        <v>2</v>
      </c>
      <c r="I50" s="8">
        <v>132</v>
      </c>
      <c r="J50" s="17" t="s">
        <v>11</v>
      </c>
      <c r="K50" s="8">
        <v>4153</v>
      </c>
      <c r="L50" s="7" t="s">
        <v>3</v>
      </c>
      <c r="M50" s="12"/>
      <c r="N50" s="6">
        <v>9375</v>
      </c>
      <c r="O50" s="6">
        <v>112493.5</v>
      </c>
      <c r="P50" s="6">
        <f t="shared" si="43"/>
        <v>74995.5</v>
      </c>
      <c r="Q50" s="6">
        <v>28123</v>
      </c>
      <c r="R50" s="6">
        <v>9375</v>
      </c>
      <c r="S50" s="6">
        <v>9375</v>
      </c>
      <c r="T50" s="6">
        <v>9375</v>
      </c>
      <c r="U50" s="6">
        <v>9375</v>
      </c>
      <c r="V50" s="6">
        <v>9375</v>
      </c>
      <c r="W50" s="6">
        <v>9375</v>
      </c>
      <c r="X50" s="6">
        <v>9375</v>
      </c>
      <c r="Y50" s="6">
        <v>9375</v>
      </c>
      <c r="Z50" s="6">
        <v>9370.5</v>
      </c>
      <c r="AA50" s="6"/>
      <c r="AB50" s="6">
        <f>+'[2]ANALITICO (2)'!Y$410</f>
        <v>0</v>
      </c>
      <c r="AC50" s="6">
        <f t="shared" si="44"/>
        <v>112493.5</v>
      </c>
      <c r="AD50" s="6">
        <f t="shared" si="45"/>
        <v>0</v>
      </c>
      <c r="AE50" s="6"/>
      <c r="AF50" s="4"/>
    </row>
    <row r="51" spans="1:32" x14ac:dyDescent="0.4">
      <c r="A51" s="2"/>
      <c r="B51" s="1"/>
      <c r="C51" s="1"/>
      <c r="D51" s="1"/>
      <c r="E51" s="11"/>
      <c r="F51" s="11"/>
      <c r="G51" s="7">
        <v>1125110100</v>
      </c>
      <c r="H51" s="8" t="s">
        <v>2</v>
      </c>
      <c r="I51" s="8">
        <v>132</v>
      </c>
      <c r="J51" s="17" t="s">
        <v>11</v>
      </c>
      <c r="K51" s="8">
        <v>4155</v>
      </c>
      <c r="L51" s="7" t="s">
        <v>0</v>
      </c>
      <c r="M51" s="12"/>
      <c r="N51" s="6">
        <v>0</v>
      </c>
      <c r="O51" s="6">
        <v>0</v>
      </c>
      <c r="P51" s="6">
        <f t="shared" si="43"/>
        <v>0</v>
      </c>
      <c r="Q51" s="6">
        <f>+'[3]ANALITICO (2)'!N414</f>
        <v>0</v>
      </c>
      <c r="R51" s="6">
        <f>+'[3]ANALITICO (2)'!O414</f>
        <v>0</v>
      </c>
      <c r="S51" s="6">
        <f>+'[3]ANALITICO (2)'!P414</f>
        <v>0</v>
      </c>
      <c r="T51" s="6">
        <f>+'[3]ANALITICO (2)'!Q414</f>
        <v>0</v>
      </c>
      <c r="U51" s="6">
        <f>+'[3]ANALITICO (2)'!R414</f>
        <v>0</v>
      </c>
      <c r="V51" s="6">
        <f>+'[3]ANALITICO (2)'!S414</f>
        <v>0</v>
      </c>
      <c r="W51" s="6">
        <f>+'[3]ANALITICO (2)'!T414</f>
        <v>0</v>
      </c>
      <c r="X51" s="6">
        <f>+'[3]ANALITICO (2)'!U414</f>
        <v>0</v>
      </c>
      <c r="Y51" s="6">
        <f>+'[3]ANALITICO (2)'!V414</f>
        <v>0</v>
      </c>
      <c r="Z51" s="6">
        <f>+'[3]ANALITICO (2)'!W414</f>
        <v>0</v>
      </c>
      <c r="AA51" s="6">
        <f>+'[3]ANALITICO (2)'!X414</f>
        <v>0</v>
      </c>
      <c r="AB51" s="6">
        <f>+'[3]ANALITICO (2)'!Y414</f>
        <v>0</v>
      </c>
      <c r="AC51" s="6">
        <f t="shared" si="44"/>
        <v>0</v>
      </c>
      <c r="AD51" s="6">
        <f t="shared" si="45"/>
        <v>0</v>
      </c>
      <c r="AE51" s="6"/>
      <c r="AF51" s="4"/>
    </row>
    <row r="52" spans="1:32" x14ac:dyDescent="0.4">
      <c r="A52" s="2"/>
      <c r="B52" s="1"/>
      <c r="C52" s="1"/>
      <c r="D52" s="1"/>
      <c r="E52" s="19" t="s">
        <v>10</v>
      </c>
      <c r="F52" s="19"/>
      <c r="G52" s="19"/>
      <c r="H52" s="19"/>
      <c r="I52" s="19"/>
      <c r="J52" s="19"/>
      <c r="K52" s="19"/>
      <c r="L52" s="19"/>
      <c r="M52" s="19"/>
      <c r="N52" s="18">
        <v>113950</v>
      </c>
      <c r="O52" s="18">
        <f t="shared" ref="O52:AD52" si="46">+O53+O57+O61</f>
        <v>594514.37</v>
      </c>
      <c r="P52" s="18">
        <f t="shared" ref="P52" si="47">+P53+P57+P61</f>
        <v>366614.37</v>
      </c>
      <c r="Q52" s="18">
        <f t="shared" si="46"/>
        <v>113950</v>
      </c>
      <c r="R52" s="18">
        <f t="shared" si="46"/>
        <v>113950</v>
      </c>
      <c r="S52" s="18">
        <f t="shared" si="46"/>
        <v>113950</v>
      </c>
      <c r="T52" s="18">
        <f t="shared" si="46"/>
        <v>113948.34</v>
      </c>
      <c r="U52" s="18">
        <f t="shared" si="46"/>
        <v>17341</v>
      </c>
      <c r="V52" s="18">
        <f t="shared" si="46"/>
        <v>17341</v>
      </c>
      <c r="W52" s="18">
        <f t="shared" si="46"/>
        <v>17341</v>
      </c>
      <c r="X52" s="18">
        <f t="shared" si="46"/>
        <v>17341</v>
      </c>
      <c r="Y52" s="18">
        <f t="shared" si="46"/>
        <v>17341</v>
      </c>
      <c r="Z52" s="18">
        <f t="shared" si="46"/>
        <v>17341</v>
      </c>
      <c r="AA52" s="18">
        <f t="shared" si="46"/>
        <v>17341</v>
      </c>
      <c r="AB52" s="18">
        <f t="shared" si="46"/>
        <v>17329.03</v>
      </c>
      <c r="AC52" s="18">
        <f t="shared" si="46"/>
        <v>594514.37</v>
      </c>
      <c r="AD52" s="18">
        <f t="shared" si="46"/>
        <v>0</v>
      </c>
      <c r="AE52" s="18"/>
      <c r="AF52" s="18"/>
    </row>
    <row r="53" spans="1:32" x14ac:dyDescent="0.4">
      <c r="A53" s="2"/>
      <c r="B53" s="1"/>
      <c r="C53" s="1"/>
      <c r="D53" s="1"/>
      <c r="E53" s="16" t="s">
        <v>9</v>
      </c>
      <c r="F53" s="16"/>
      <c r="G53" s="16"/>
      <c r="H53" s="16"/>
      <c r="I53" s="16"/>
      <c r="J53" s="16"/>
      <c r="K53" s="16"/>
      <c r="L53" s="16"/>
      <c r="M53" s="16"/>
      <c r="N53" s="14">
        <v>17341</v>
      </c>
      <c r="O53" s="14">
        <f t="shared" ref="O53:AD53" si="48">SUM(O54:O56)</f>
        <v>208080.03</v>
      </c>
      <c r="P53" s="14">
        <f t="shared" ref="P53" si="49">SUM(P54:P56)</f>
        <v>173398.03</v>
      </c>
      <c r="Q53" s="14">
        <f t="shared" si="48"/>
        <v>17341</v>
      </c>
      <c r="R53" s="14">
        <f t="shared" si="48"/>
        <v>17341</v>
      </c>
      <c r="S53" s="14">
        <f t="shared" si="48"/>
        <v>17341</v>
      </c>
      <c r="T53" s="14">
        <f t="shared" si="48"/>
        <v>17341</v>
      </c>
      <c r="U53" s="14">
        <f t="shared" si="48"/>
        <v>17341</v>
      </c>
      <c r="V53" s="14">
        <f t="shared" si="48"/>
        <v>17341</v>
      </c>
      <c r="W53" s="14">
        <f t="shared" si="48"/>
        <v>17341</v>
      </c>
      <c r="X53" s="14">
        <f t="shared" si="48"/>
        <v>17341</v>
      </c>
      <c r="Y53" s="14">
        <f t="shared" si="48"/>
        <v>17341</v>
      </c>
      <c r="Z53" s="14">
        <f t="shared" si="48"/>
        <v>17341</v>
      </c>
      <c r="AA53" s="14">
        <f t="shared" si="48"/>
        <v>17341</v>
      </c>
      <c r="AB53" s="14">
        <f t="shared" si="48"/>
        <v>17329.03</v>
      </c>
      <c r="AC53" s="14">
        <f t="shared" si="48"/>
        <v>208080.03</v>
      </c>
      <c r="AD53" s="14">
        <f t="shared" si="48"/>
        <v>0</v>
      </c>
      <c r="AE53" s="14"/>
      <c r="AF53" s="14"/>
    </row>
    <row r="54" spans="1:32" x14ac:dyDescent="0.4">
      <c r="A54" s="2"/>
      <c r="B54" s="1"/>
      <c r="C54" s="1"/>
      <c r="D54" s="1"/>
      <c r="E54" s="9"/>
      <c r="F54" s="9"/>
      <c r="G54" s="7">
        <v>1125110100</v>
      </c>
      <c r="H54" s="8" t="s">
        <v>2</v>
      </c>
      <c r="I54" s="8">
        <v>132</v>
      </c>
      <c r="J54" s="17" t="s">
        <v>8</v>
      </c>
      <c r="K54" s="8">
        <v>4152</v>
      </c>
      <c r="L54" s="7" t="s">
        <v>4</v>
      </c>
      <c r="M54" s="11"/>
      <c r="N54" s="6">
        <v>2248</v>
      </c>
      <c r="O54" s="6">
        <v>26965.49</v>
      </c>
      <c r="P54" s="6">
        <f t="shared" ref="P54:P56" si="50">+O54-(Q54+R54)</f>
        <v>22469.49</v>
      </c>
      <c r="Q54" s="6">
        <v>2248</v>
      </c>
      <c r="R54" s="6">
        <v>2248</v>
      </c>
      <c r="S54" s="6">
        <v>2248</v>
      </c>
      <c r="T54" s="6">
        <v>2248</v>
      </c>
      <c r="U54" s="6">
        <v>2248</v>
      </c>
      <c r="V54" s="6">
        <v>2248</v>
      </c>
      <c r="W54" s="6">
        <v>2248</v>
      </c>
      <c r="X54" s="6">
        <v>2248</v>
      </c>
      <c r="Y54" s="6">
        <v>2248</v>
      </c>
      <c r="Z54" s="6">
        <v>2248</v>
      </c>
      <c r="AA54" s="6">
        <v>2248</v>
      </c>
      <c r="AB54" s="6">
        <v>2237.4899999999998</v>
      </c>
      <c r="AC54" s="6">
        <f t="shared" ref="AC54:AC56" si="51">SUM(Q54:AB54)</f>
        <v>26965.489999999998</v>
      </c>
      <c r="AD54" s="6">
        <f t="shared" ref="AD54:AD56" si="52">+O54-AC54</f>
        <v>0</v>
      </c>
      <c r="AE54" s="6"/>
      <c r="AF54" s="4"/>
    </row>
    <row r="55" spans="1:32" x14ac:dyDescent="0.4">
      <c r="A55" s="2"/>
      <c r="B55" s="1"/>
      <c r="C55" s="1"/>
      <c r="D55" s="1"/>
      <c r="E55" s="11"/>
      <c r="F55" s="11"/>
      <c r="G55" s="7">
        <v>1125110100</v>
      </c>
      <c r="H55" s="8" t="s">
        <v>2</v>
      </c>
      <c r="I55" s="8">
        <v>132</v>
      </c>
      <c r="J55" s="17" t="s">
        <v>8</v>
      </c>
      <c r="K55" s="8">
        <v>4153</v>
      </c>
      <c r="L55" s="7" t="s">
        <v>3</v>
      </c>
      <c r="M55" s="12"/>
      <c r="N55" s="6">
        <v>15093</v>
      </c>
      <c r="O55" s="6">
        <v>181114.54</v>
      </c>
      <c r="P55" s="6">
        <f t="shared" si="50"/>
        <v>150928.54</v>
      </c>
      <c r="Q55" s="6">
        <v>15093</v>
      </c>
      <c r="R55" s="6">
        <v>15093</v>
      </c>
      <c r="S55" s="6">
        <v>15093</v>
      </c>
      <c r="T55" s="6">
        <v>15093</v>
      </c>
      <c r="U55" s="6">
        <v>15093</v>
      </c>
      <c r="V55" s="6">
        <v>15093</v>
      </c>
      <c r="W55" s="6">
        <v>15093</v>
      </c>
      <c r="X55" s="6">
        <v>15093</v>
      </c>
      <c r="Y55" s="6">
        <v>15093</v>
      </c>
      <c r="Z55" s="6">
        <v>15093</v>
      </c>
      <c r="AA55" s="6">
        <v>15093</v>
      </c>
      <c r="AB55" s="6">
        <v>15091.54</v>
      </c>
      <c r="AC55" s="6">
        <f t="shared" si="51"/>
        <v>181114.54</v>
      </c>
      <c r="AD55" s="6">
        <f t="shared" si="52"/>
        <v>0</v>
      </c>
      <c r="AE55" s="6"/>
      <c r="AF55" s="4"/>
    </row>
    <row r="56" spans="1:32" ht="15" customHeight="1" x14ac:dyDescent="0.4">
      <c r="A56" s="2"/>
      <c r="B56" s="1"/>
      <c r="C56" s="1"/>
      <c r="D56" s="1"/>
      <c r="E56" s="11"/>
      <c r="F56" s="11"/>
      <c r="G56" s="7">
        <v>1125110100</v>
      </c>
      <c r="H56" s="8" t="s">
        <v>2</v>
      </c>
      <c r="I56" s="8">
        <v>132</v>
      </c>
      <c r="J56" s="17" t="s">
        <v>8</v>
      </c>
      <c r="K56" s="8">
        <v>4155</v>
      </c>
      <c r="L56" s="7" t="s">
        <v>0</v>
      </c>
      <c r="M56" s="12"/>
      <c r="N56" s="6">
        <v>0</v>
      </c>
      <c r="O56" s="6">
        <v>0</v>
      </c>
      <c r="P56" s="6">
        <f t="shared" si="50"/>
        <v>0</v>
      </c>
      <c r="Q56" s="6">
        <f>+'[3]ANALITICO (2)'!N463</f>
        <v>0</v>
      </c>
      <c r="R56" s="6">
        <f>+'[3]ANALITICO (2)'!O463</f>
        <v>0</v>
      </c>
      <c r="S56" s="6">
        <f>+'[3]ANALITICO (2)'!P463</f>
        <v>0</v>
      </c>
      <c r="T56" s="6">
        <f>+'[3]ANALITICO (2)'!Q463</f>
        <v>0</v>
      </c>
      <c r="U56" s="6">
        <f>+'[3]ANALITICO (2)'!R463</f>
        <v>0</v>
      </c>
      <c r="V56" s="6">
        <f>+'[3]ANALITICO (2)'!S463</f>
        <v>0</v>
      </c>
      <c r="W56" s="6">
        <f>+'[3]ANALITICO (2)'!T463</f>
        <v>0</v>
      </c>
      <c r="X56" s="6">
        <f>+'[3]ANALITICO (2)'!U463</f>
        <v>0</v>
      </c>
      <c r="Y56" s="6">
        <f>+'[3]ANALITICO (2)'!V463</f>
        <v>0</v>
      </c>
      <c r="Z56" s="6">
        <f>+'[3]ANALITICO (2)'!W463</f>
        <v>0</v>
      </c>
      <c r="AA56" s="6">
        <f>+'[3]ANALITICO (2)'!X463</f>
        <v>0</v>
      </c>
      <c r="AB56" s="6">
        <f>+'[3]ANALITICO (2)'!Y463</f>
        <v>0</v>
      </c>
      <c r="AC56" s="6">
        <f t="shared" si="51"/>
        <v>0</v>
      </c>
      <c r="AD56" s="6">
        <f t="shared" si="52"/>
        <v>0</v>
      </c>
      <c r="AE56" s="6"/>
      <c r="AF56" s="4"/>
    </row>
    <row r="57" spans="1:32" x14ac:dyDescent="0.4">
      <c r="A57" s="2"/>
      <c r="B57" s="1"/>
      <c r="C57" s="1"/>
      <c r="D57" s="1"/>
      <c r="E57" s="16" t="s">
        <v>7</v>
      </c>
      <c r="F57" s="16"/>
      <c r="G57" s="16"/>
      <c r="H57" s="16"/>
      <c r="I57" s="16"/>
      <c r="J57" s="16"/>
      <c r="K57" s="15"/>
      <c r="L57" s="15"/>
      <c r="M57" s="15"/>
      <c r="N57" s="14">
        <v>52020</v>
      </c>
      <c r="O57" s="14">
        <f t="shared" ref="O57:AD57" si="53">SUM(O58:O60)</f>
        <v>208080.03</v>
      </c>
      <c r="P57" s="14">
        <f t="shared" si="53"/>
        <v>104040.03000000001</v>
      </c>
      <c r="Q57" s="14">
        <f t="shared" si="53"/>
        <v>52020</v>
      </c>
      <c r="R57" s="14">
        <f t="shared" si="53"/>
        <v>52020</v>
      </c>
      <c r="S57" s="14">
        <f t="shared" si="53"/>
        <v>52020</v>
      </c>
      <c r="T57" s="14">
        <f t="shared" si="53"/>
        <v>52020.03</v>
      </c>
      <c r="U57" s="14">
        <f t="shared" si="53"/>
        <v>0</v>
      </c>
      <c r="V57" s="14">
        <f t="shared" si="53"/>
        <v>0</v>
      </c>
      <c r="W57" s="14">
        <f t="shared" si="53"/>
        <v>0</v>
      </c>
      <c r="X57" s="14">
        <f t="shared" si="53"/>
        <v>0</v>
      </c>
      <c r="Y57" s="14">
        <f t="shared" si="53"/>
        <v>0</v>
      </c>
      <c r="Z57" s="14">
        <f t="shared" si="53"/>
        <v>0</v>
      </c>
      <c r="AA57" s="14">
        <f t="shared" si="53"/>
        <v>0</v>
      </c>
      <c r="AB57" s="14">
        <f t="shared" si="53"/>
        <v>0</v>
      </c>
      <c r="AC57" s="14">
        <f t="shared" si="53"/>
        <v>208080.03</v>
      </c>
      <c r="AD57" s="14">
        <f t="shared" si="53"/>
        <v>0</v>
      </c>
      <c r="AE57" s="14"/>
      <c r="AF57" s="14"/>
    </row>
    <row r="58" spans="1:32" x14ac:dyDescent="0.4">
      <c r="A58" s="2"/>
      <c r="B58" s="1"/>
      <c r="C58" s="1"/>
      <c r="D58" s="1"/>
      <c r="E58" s="9"/>
      <c r="F58" s="9"/>
      <c r="G58" s="7">
        <v>1125110100</v>
      </c>
      <c r="H58" s="8" t="s">
        <v>2</v>
      </c>
      <c r="I58" s="8">
        <v>132</v>
      </c>
      <c r="J58" s="17" t="s">
        <v>6</v>
      </c>
      <c r="K58" s="8">
        <v>4152</v>
      </c>
      <c r="L58" s="7" t="s">
        <v>4</v>
      </c>
      <c r="M58" s="11"/>
      <c r="N58" s="6">
        <v>6741</v>
      </c>
      <c r="O58" s="6">
        <v>26965.49</v>
      </c>
      <c r="P58" s="6">
        <f t="shared" ref="P58:P60" si="54">+O58-(Q58+R58)</f>
        <v>13483.490000000002</v>
      </c>
      <c r="Q58" s="6">
        <v>6741</v>
      </c>
      <c r="R58" s="6">
        <v>6741</v>
      </c>
      <c r="S58" s="6">
        <v>6741</v>
      </c>
      <c r="T58" s="6">
        <v>6742.49</v>
      </c>
      <c r="U58" s="6">
        <f>+'[1]ANALITICO (2)'!R$476</f>
        <v>0</v>
      </c>
      <c r="V58" s="6">
        <f>+'[1]ANALITICO (2)'!S$476</f>
        <v>0</v>
      </c>
      <c r="W58" s="6">
        <f>+'[1]ANALITICO (2)'!T$476</f>
        <v>0</v>
      </c>
      <c r="X58" s="6">
        <f>+'[1]ANALITICO (2)'!U$476</f>
        <v>0</v>
      </c>
      <c r="Y58" s="6">
        <f>+'[1]ANALITICO (2)'!V$476</f>
        <v>0</v>
      </c>
      <c r="Z58" s="6">
        <f>+'[2]ANALITICO (2)'!W$476</f>
        <v>0</v>
      </c>
      <c r="AA58" s="6">
        <f>+'[3]ANALITICO (2)'!X476</f>
        <v>0</v>
      </c>
      <c r="AB58" s="6">
        <f>+'[3]ANALITICO (2)'!Y476</f>
        <v>0</v>
      </c>
      <c r="AC58" s="6">
        <f t="shared" ref="AC58:AC60" si="55">SUM(Q58:AB58)</f>
        <v>26965.489999999998</v>
      </c>
      <c r="AD58" s="6">
        <f t="shared" ref="AD58:AD60" si="56">+O58-AC58</f>
        <v>0</v>
      </c>
      <c r="AE58" s="6"/>
      <c r="AF58" s="4"/>
    </row>
    <row r="59" spans="1:32" x14ac:dyDescent="0.4">
      <c r="A59" s="2"/>
      <c r="B59" s="1"/>
      <c r="C59" s="1"/>
      <c r="D59" s="1"/>
      <c r="E59" s="11"/>
      <c r="F59" s="11"/>
      <c r="G59" s="7">
        <v>1125110100</v>
      </c>
      <c r="H59" s="8" t="s">
        <v>2</v>
      </c>
      <c r="I59" s="8">
        <v>132</v>
      </c>
      <c r="J59" s="17" t="s">
        <v>6</v>
      </c>
      <c r="K59" s="8">
        <v>4153</v>
      </c>
      <c r="L59" s="7" t="s">
        <v>3</v>
      </c>
      <c r="M59" s="12"/>
      <c r="N59" s="6">
        <v>45279</v>
      </c>
      <c r="O59" s="6">
        <v>181114.54</v>
      </c>
      <c r="P59" s="6">
        <f t="shared" si="54"/>
        <v>90556.540000000008</v>
      </c>
      <c r="Q59" s="6">
        <v>45279</v>
      </c>
      <c r="R59" s="6">
        <v>45279</v>
      </c>
      <c r="S59" s="6">
        <v>45279</v>
      </c>
      <c r="T59" s="6">
        <v>45277.54</v>
      </c>
      <c r="U59" s="6">
        <f>+'[1]ANALITICO (2)'!R$507</f>
        <v>0</v>
      </c>
      <c r="V59" s="6">
        <f>+'[1]ANALITICO (2)'!S$507</f>
        <v>0</v>
      </c>
      <c r="W59" s="6">
        <f>+'[1]ANALITICO (2)'!T$507</f>
        <v>0</v>
      </c>
      <c r="X59" s="6">
        <f>+'[1]ANALITICO (2)'!U$507</f>
        <v>0</v>
      </c>
      <c r="Y59" s="6">
        <f>+'[1]ANALITICO (2)'!V$507</f>
        <v>0</v>
      </c>
      <c r="Z59" s="6">
        <f>+'[2]ANALITICO (2)'!W$507</f>
        <v>0</v>
      </c>
      <c r="AA59" s="6">
        <f>+'[3]ANALITICO (2)'!X507</f>
        <v>0</v>
      </c>
      <c r="AB59" s="6">
        <f>+'[3]ANALITICO (2)'!Y507</f>
        <v>0</v>
      </c>
      <c r="AC59" s="6">
        <f t="shared" si="55"/>
        <v>181114.54</v>
      </c>
      <c r="AD59" s="6">
        <f t="shared" si="56"/>
        <v>0</v>
      </c>
      <c r="AE59" s="6"/>
      <c r="AF59" s="4"/>
    </row>
    <row r="60" spans="1:32" ht="15" customHeight="1" x14ac:dyDescent="0.4">
      <c r="A60" s="2"/>
      <c r="B60" s="1"/>
      <c r="C60" s="1"/>
      <c r="D60" s="1"/>
      <c r="E60" s="11"/>
      <c r="F60" s="11"/>
      <c r="G60" s="7">
        <v>1125110100</v>
      </c>
      <c r="H60" s="8" t="s">
        <v>2</v>
      </c>
      <c r="I60" s="8">
        <v>132</v>
      </c>
      <c r="J60" s="17" t="s">
        <v>6</v>
      </c>
      <c r="K60" s="8">
        <v>4155</v>
      </c>
      <c r="L60" s="7" t="s">
        <v>0</v>
      </c>
      <c r="M60" s="12"/>
      <c r="N60" s="6">
        <v>0</v>
      </c>
      <c r="O60" s="6">
        <v>0</v>
      </c>
      <c r="P60" s="6">
        <f t="shared" si="54"/>
        <v>0</v>
      </c>
      <c r="Q60" s="6">
        <f>+'[3]ANALITICO (2)'!N511</f>
        <v>0</v>
      </c>
      <c r="R60" s="6">
        <f>+'[3]ANALITICO (2)'!O511</f>
        <v>0</v>
      </c>
      <c r="S60" s="6">
        <f>+'[3]ANALITICO (2)'!P511</f>
        <v>0</v>
      </c>
      <c r="T60" s="6">
        <f>+'[3]ANALITICO (2)'!Q511</f>
        <v>0</v>
      </c>
      <c r="U60" s="6">
        <f>+'[3]ANALITICO (2)'!R511</f>
        <v>0</v>
      </c>
      <c r="V60" s="6">
        <f>+'[3]ANALITICO (2)'!S511</f>
        <v>0</v>
      </c>
      <c r="W60" s="6">
        <f>+'[3]ANALITICO (2)'!T511</f>
        <v>0</v>
      </c>
      <c r="X60" s="6">
        <f>+'[3]ANALITICO (2)'!U511</f>
        <v>0</v>
      </c>
      <c r="Y60" s="6">
        <f>+'[3]ANALITICO (2)'!V511</f>
        <v>0</v>
      </c>
      <c r="Z60" s="6">
        <f>+'[3]ANALITICO (2)'!W511</f>
        <v>0</v>
      </c>
      <c r="AA60" s="6">
        <f>+'[3]ANALITICO (2)'!X511</f>
        <v>0</v>
      </c>
      <c r="AB60" s="6">
        <f>+'[3]ANALITICO (2)'!Y511</f>
        <v>0</v>
      </c>
      <c r="AC60" s="6">
        <f t="shared" si="55"/>
        <v>0</v>
      </c>
      <c r="AD60" s="6">
        <f t="shared" si="56"/>
        <v>0</v>
      </c>
      <c r="AE60" s="6"/>
      <c r="AF60" s="4"/>
    </row>
    <row r="61" spans="1:32" ht="18.75" customHeight="1" x14ac:dyDescent="0.4">
      <c r="A61" s="2"/>
      <c r="B61" s="1"/>
      <c r="C61" s="1"/>
      <c r="D61" s="1"/>
      <c r="E61" s="16" t="s">
        <v>5</v>
      </c>
      <c r="F61" s="15"/>
      <c r="G61" s="15"/>
      <c r="H61" s="15"/>
      <c r="I61" s="15"/>
      <c r="J61" s="15"/>
      <c r="K61" s="15"/>
      <c r="L61" s="15"/>
      <c r="M61" s="15"/>
      <c r="N61" s="14">
        <v>44589</v>
      </c>
      <c r="O61" s="14">
        <f t="shared" ref="O61:AD61" si="57">SUM(O62:O64)</f>
        <v>178354.31</v>
      </c>
      <c r="P61" s="14">
        <f t="shared" si="57"/>
        <v>89176.31</v>
      </c>
      <c r="Q61" s="14">
        <f t="shared" si="57"/>
        <v>44589</v>
      </c>
      <c r="R61" s="14">
        <f t="shared" si="57"/>
        <v>44589</v>
      </c>
      <c r="S61" s="14">
        <f t="shared" si="57"/>
        <v>44589</v>
      </c>
      <c r="T61" s="14">
        <f t="shared" si="57"/>
        <v>44587.31</v>
      </c>
      <c r="U61" s="14">
        <f t="shared" si="57"/>
        <v>0</v>
      </c>
      <c r="V61" s="14">
        <f t="shared" si="57"/>
        <v>0</v>
      </c>
      <c r="W61" s="14">
        <f t="shared" si="57"/>
        <v>0</v>
      </c>
      <c r="X61" s="14">
        <f t="shared" si="57"/>
        <v>0</v>
      </c>
      <c r="Y61" s="14">
        <f t="shared" si="57"/>
        <v>0</v>
      </c>
      <c r="Z61" s="14">
        <f t="shared" si="57"/>
        <v>0</v>
      </c>
      <c r="AA61" s="14">
        <f t="shared" si="57"/>
        <v>0</v>
      </c>
      <c r="AB61" s="14">
        <f t="shared" si="57"/>
        <v>0</v>
      </c>
      <c r="AC61" s="14">
        <f t="shared" si="57"/>
        <v>178354.31</v>
      </c>
      <c r="AD61" s="14">
        <f t="shared" si="57"/>
        <v>0</v>
      </c>
      <c r="AE61" s="14"/>
      <c r="AF61" s="14"/>
    </row>
    <row r="62" spans="1:32" x14ac:dyDescent="0.4">
      <c r="A62" s="2"/>
      <c r="B62" s="1"/>
      <c r="C62" s="1"/>
      <c r="D62" s="1"/>
      <c r="E62" s="9"/>
      <c r="F62" s="9"/>
      <c r="G62" s="7">
        <v>1125110100</v>
      </c>
      <c r="H62" s="8" t="s">
        <v>2</v>
      </c>
      <c r="I62" s="13">
        <v>132</v>
      </c>
      <c r="J62" s="9" t="s">
        <v>1</v>
      </c>
      <c r="K62" s="8">
        <v>4152</v>
      </c>
      <c r="L62" s="7" t="s">
        <v>4</v>
      </c>
      <c r="M62" s="11"/>
      <c r="N62" s="6">
        <v>5779</v>
      </c>
      <c r="O62" s="6">
        <v>23113.279999999999</v>
      </c>
      <c r="P62" s="6">
        <f t="shared" ref="P62:P64" si="58">+O62-(Q62+R62)</f>
        <v>11555.279999999999</v>
      </c>
      <c r="Q62" s="6">
        <v>5779</v>
      </c>
      <c r="R62" s="6">
        <v>5779</v>
      </c>
      <c r="S62" s="6">
        <v>5779</v>
      </c>
      <c r="T62" s="6">
        <v>5776.28</v>
      </c>
      <c r="U62" s="6">
        <v>0</v>
      </c>
      <c r="V62" s="6">
        <f>+'[1]ANALITICO (2)'!S$524</f>
        <v>0</v>
      </c>
      <c r="W62" s="6">
        <f>+'[1]ANALITICO (2)'!T$524</f>
        <v>0</v>
      </c>
      <c r="X62" s="6">
        <f>+'[1]ANALITICO (2)'!U$524</f>
        <v>0</v>
      </c>
      <c r="Y62" s="6">
        <f>+'[1]ANALITICO (2)'!V$524</f>
        <v>0</v>
      </c>
      <c r="Z62" s="6">
        <f>+'[1]ANALITICO (2)'!W$524</f>
        <v>0</v>
      </c>
      <c r="AA62" s="6">
        <f>+'[3]ANALITICO (2)'!X524</f>
        <v>0</v>
      </c>
      <c r="AB62" s="6">
        <f>+'[3]ANALITICO (2)'!Y524</f>
        <v>0</v>
      </c>
      <c r="AC62" s="6">
        <f t="shared" ref="AC62:AC64" si="59">SUM(Q62:AB62)</f>
        <v>23113.279999999999</v>
      </c>
      <c r="AD62" s="6">
        <f t="shared" ref="AD62:AD64" si="60">+O62-AC62</f>
        <v>0</v>
      </c>
      <c r="AE62" s="6"/>
      <c r="AF62" s="4"/>
    </row>
    <row r="63" spans="1:32" x14ac:dyDescent="0.4">
      <c r="A63" s="2"/>
      <c r="B63" s="1"/>
      <c r="C63" s="1"/>
      <c r="D63" s="1"/>
      <c r="E63" s="11"/>
      <c r="F63" s="11"/>
      <c r="G63" s="7">
        <v>1125110100</v>
      </c>
      <c r="H63" s="8" t="s">
        <v>2</v>
      </c>
      <c r="I63" s="10">
        <v>132</v>
      </c>
      <c r="J63" s="9" t="s">
        <v>1</v>
      </c>
      <c r="K63" s="8">
        <v>4153</v>
      </c>
      <c r="L63" s="7" t="s">
        <v>3</v>
      </c>
      <c r="M63" s="12"/>
      <c r="N63" s="6">
        <v>38810</v>
      </c>
      <c r="O63" s="6">
        <v>155241.03</v>
      </c>
      <c r="P63" s="6">
        <f t="shared" si="58"/>
        <v>77621.03</v>
      </c>
      <c r="Q63" s="6">
        <v>38810</v>
      </c>
      <c r="R63" s="6">
        <v>38810</v>
      </c>
      <c r="S63" s="6">
        <v>38810</v>
      </c>
      <c r="T63" s="6">
        <v>38811.03</v>
      </c>
      <c r="U63" s="6">
        <v>0</v>
      </c>
      <c r="V63" s="6">
        <f>+'[1]ANALITICO (2)'!S$555</f>
        <v>0</v>
      </c>
      <c r="W63" s="6">
        <f>+'[1]ANALITICO (2)'!T$555</f>
        <v>0</v>
      </c>
      <c r="X63" s="6">
        <f>+'[1]ANALITICO (2)'!U$555</f>
        <v>0</v>
      </c>
      <c r="Y63" s="6">
        <f>+'[1]ANALITICO (2)'!V$555</f>
        <v>0</v>
      </c>
      <c r="Z63" s="6">
        <f>+'[1]ANALITICO (2)'!W$555</f>
        <v>0</v>
      </c>
      <c r="AA63" s="6">
        <f>+'[3]ANALITICO (2)'!X555</f>
        <v>0</v>
      </c>
      <c r="AB63" s="6">
        <f>+'[3]ANALITICO (2)'!Y555</f>
        <v>0</v>
      </c>
      <c r="AC63" s="6">
        <f t="shared" si="59"/>
        <v>155241.03</v>
      </c>
      <c r="AD63" s="6">
        <f t="shared" si="60"/>
        <v>0</v>
      </c>
      <c r="AE63" s="6"/>
      <c r="AF63" s="4"/>
    </row>
    <row r="64" spans="1:32" x14ac:dyDescent="0.4">
      <c r="A64" s="2"/>
      <c r="B64" s="1"/>
      <c r="C64" s="1"/>
      <c r="D64" s="1"/>
      <c r="E64" s="11"/>
      <c r="F64" s="11"/>
      <c r="G64" s="7">
        <v>1125110100</v>
      </c>
      <c r="H64" s="8" t="s">
        <v>2</v>
      </c>
      <c r="I64" s="10">
        <v>132</v>
      </c>
      <c r="J64" s="9" t="s">
        <v>1</v>
      </c>
      <c r="K64" s="8">
        <v>4155</v>
      </c>
      <c r="L64" s="7" t="s">
        <v>0</v>
      </c>
      <c r="N64" s="6">
        <v>0</v>
      </c>
      <c r="O64" s="6">
        <f>+'[3]ANALITICO (2)'!M559</f>
        <v>0</v>
      </c>
      <c r="P64" s="6">
        <f t="shared" si="58"/>
        <v>0</v>
      </c>
      <c r="Q64" s="6">
        <f>+'[3]ANALITICO (2)'!N559</f>
        <v>0</v>
      </c>
      <c r="R64" s="6">
        <f>+'[3]ANALITICO (2)'!O559</f>
        <v>0</v>
      </c>
      <c r="S64" s="6">
        <f>+'[3]ANALITICO (2)'!P559</f>
        <v>0</v>
      </c>
      <c r="T64" s="6">
        <f>+'[3]ANALITICO (2)'!Q559</f>
        <v>0</v>
      </c>
      <c r="U64" s="6">
        <f>+'[3]ANALITICO (2)'!R559</f>
        <v>0</v>
      </c>
      <c r="V64" s="6">
        <f>+'[3]ANALITICO (2)'!S559</f>
        <v>0</v>
      </c>
      <c r="W64" s="6">
        <f>+'[3]ANALITICO (2)'!T559</f>
        <v>0</v>
      </c>
      <c r="X64" s="6">
        <f>+'[3]ANALITICO (2)'!U559</f>
        <v>0</v>
      </c>
      <c r="Y64" s="6">
        <f>+'[3]ANALITICO (2)'!V559</f>
        <v>0</v>
      </c>
      <c r="Z64" s="6">
        <f>+'[3]ANALITICO (2)'!W559</f>
        <v>0</v>
      </c>
      <c r="AA64" s="6">
        <f>+'[3]ANALITICO (2)'!X559</f>
        <v>0</v>
      </c>
      <c r="AB64" s="6">
        <f>+'[3]ANALITICO (2)'!Y559</f>
        <v>0</v>
      </c>
      <c r="AC64" s="6">
        <f t="shared" si="59"/>
        <v>0</v>
      </c>
      <c r="AD64" s="6">
        <f t="shared" si="60"/>
        <v>0</v>
      </c>
      <c r="AE64" s="6"/>
      <c r="AF64" s="4"/>
    </row>
    <row r="65" spans="1:30" x14ac:dyDescent="0.4">
      <c r="A65" s="2"/>
      <c r="B65" s="1"/>
      <c r="C65" s="1"/>
      <c r="D65" s="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:30" x14ac:dyDescent="0.4">
      <c r="A66" s="2"/>
      <c r="B66" s="1"/>
      <c r="C66" s="1"/>
      <c r="D66" s="1"/>
      <c r="O66" s="4">
        <f>+O52+O39+O26+O15+O11</f>
        <v>28340941.560000002</v>
      </c>
      <c r="P66" s="4"/>
    </row>
    <row r="67" spans="1:30" x14ac:dyDescent="0.4">
      <c r="A67" s="2"/>
      <c r="B67" s="1"/>
      <c r="C67" s="1"/>
      <c r="D67" s="1"/>
      <c r="O67" s="4">
        <f>+[2]ANALITICO!$M$10</f>
        <v>27912939.237330481</v>
      </c>
      <c r="P67" s="4"/>
    </row>
    <row r="68" spans="1:30" x14ac:dyDescent="0.4">
      <c r="A68" s="2"/>
      <c r="B68" s="1"/>
      <c r="C68" s="1"/>
      <c r="D68" s="1"/>
      <c r="O68" s="4">
        <f>+O66-O67</f>
        <v>428002.32266952097</v>
      </c>
      <c r="P68" s="4"/>
    </row>
    <row r="69" spans="1:30" x14ac:dyDescent="0.4">
      <c r="A69" s="2"/>
      <c r="B69" s="1"/>
      <c r="C69" s="1"/>
      <c r="D69" s="1"/>
    </row>
    <row r="70" spans="1:30" x14ac:dyDescent="0.4">
      <c r="A70" s="2"/>
      <c r="B70" s="1"/>
      <c r="C70" s="1"/>
      <c r="D70" s="1"/>
    </row>
    <row r="71" spans="1:30" x14ac:dyDescent="0.4">
      <c r="A71" s="2"/>
      <c r="B71" s="1"/>
      <c r="C71" s="1"/>
      <c r="D71" s="1"/>
    </row>
    <row r="72" spans="1:30" x14ac:dyDescent="0.4">
      <c r="A72" s="2"/>
      <c r="B72" s="1"/>
      <c r="C72" s="1"/>
      <c r="D72" s="1"/>
      <c r="H72" s="3"/>
    </row>
    <row r="73" spans="1:30" x14ac:dyDescent="0.4">
      <c r="A73" s="2"/>
      <c r="B73" s="1"/>
      <c r="C73" s="1"/>
      <c r="D73" s="1"/>
      <c r="H73" s="3"/>
    </row>
    <row r="74" spans="1:30" x14ac:dyDescent="0.4">
      <c r="A74" s="2"/>
      <c r="B74" s="1"/>
      <c r="C74" s="1"/>
      <c r="D74" s="1"/>
    </row>
    <row r="75" spans="1:30" x14ac:dyDescent="0.4">
      <c r="A75" s="2"/>
      <c r="B75" s="1"/>
      <c r="C75" s="1"/>
      <c r="D75" s="1"/>
    </row>
    <row r="76" spans="1:30" x14ac:dyDescent="0.4">
      <c r="A76" s="2"/>
      <c r="B76" s="1"/>
      <c r="C76" s="1"/>
      <c r="D76" s="1"/>
    </row>
    <row r="77" spans="1:30" x14ac:dyDescent="0.4">
      <c r="A77" s="2"/>
      <c r="B77" s="1"/>
      <c r="C77" s="1"/>
      <c r="D77" s="1"/>
    </row>
    <row r="78" spans="1:30" x14ac:dyDescent="0.4">
      <c r="A78" s="2"/>
      <c r="B78" s="1"/>
      <c r="C78" s="1"/>
      <c r="D78" s="1"/>
    </row>
    <row r="79" spans="1:30" x14ac:dyDescent="0.4">
      <c r="A79" s="2"/>
      <c r="B79" s="1"/>
      <c r="C79" s="1"/>
      <c r="D79" s="1"/>
    </row>
    <row r="80" spans="1:30" x14ac:dyDescent="0.4">
      <c r="A80" s="2"/>
      <c r="B80" s="1"/>
      <c r="C80" s="1"/>
      <c r="D80" s="1"/>
    </row>
    <row r="81" spans="1:4" x14ac:dyDescent="0.4">
      <c r="A81" s="2"/>
      <c r="B81" s="1"/>
      <c r="C81" s="1"/>
      <c r="D81" s="1"/>
    </row>
    <row r="82" spans="1:4" x14ac:dyDescent="0.4">
      <c r="A82" s="2"/>
      <c r="B82" s="1"/>
      <c r="C82" s="1"/>
      <c r="D82" s="1"/>
    </row>
    <row r="83" spans="1:4" x14ac:dyDescent="0.4">
      <c r="A83" s="2"/>
      <c r="B83" s="1"/>
      <c r="C83" s="1"/>
      <c r="D83" s="1"/>
    </row>
    <row r="84" spans="1:4" x14ac:dyDescent="0.4">
      <c r="A84" s="2"/>
      <c r="B84" s="1"/>
      <c r="C84" s="1"/>
      <c r="D84" s="1"/>
    </row>
    <row r="85" spans="1:4" x14ac:dyDescent="0.4">
      <c r="A85" s="2"/>
      <c r="B85" s="1"/>
      <c r="C85" s="1"/>
      <c r="D85" s="1"/>
    </row>
    <row r="86" spans="1:4" x14ac:dyDescent="0.4">
      <c r="A86" s="2"/>
      <c r="B86" s="1"/>
      <c r="C86" s="1"/>
      <c r="D86" s="1"/>
    </row>
    <row r="87" spans="1:4" x14ac:dyDescent="0.4">
      <c r="A87" s="2"/>
      <c r="B87" s="1"/>
      <c r="C87" s="1"/>
      <c r="D87" s="1"/>
    </row>
    <row r="88" spans="1:4" x14ac:dyDescent="0.4">
      <c r="A88" s="2"/>
      <c r="B88" s="1"/>
      <c r="C88" s="1"/>
      <c r="D88" s="1"/>
    </row>
    <row r="89" spans="1:4" x14ac:dyDescent="0.4">
      <c r="A89" s="2"/>
      <c r="B89" s="1"/>
      <c r="C89" s="1"/>
      <c r="D89" s="1"/>
    </row>
    <row r="90" spans="1:4" x14ac:dyDescent="0.4">
      <c r="A90" s="2"/>
      <c r="B90" s="1"/>
      <c r="C90" s="1"/>
      <c r="D90" s="1"/>
    </row>
    <row r="91" spans="1:4" x14ac:dyDescent="0.4">
      <c r="A91" s="2"/>
      <c r="B91" s="1"/>
      <c r="C91" s="1"/>
      <c r="D91" s="1"/>
    </row>
    <row r="92" spans="1:4" x14ac:dyDescent="0.4">
      <c r="A92" s="2"/>
      <c r="B92" s="1"/>
      <c r="C92" s="1"/>
      <c r="D92" s="1"/>
    </row>
    <row r="93" spans="1:4" x14ac:dyDescent="0.4">
      <c r="A93" s="2"/>
      <c r="B93" s="1"/>
      <c r="C93" s="1"/>
      <c r="D93" s="1"/>
    </row>
    <row r="94" spans="1:4" x14ac:dyDescent="0.4">
      <c r="A94" s="2"/>
      <c r="B94" s="1"/>
      <c r="C94" s="1"/>
      <c r="D94" s="1"/>
    </row>
    <row r="95" spans="1:4" x14ac:dyDescent="0.4">
      <c r="A95" s="2"/>
      <c r="B95" s="1"/>
      <c r="C95" s="1"/>
      <c r="D95" s="1"/>
    </row>
    <row r="96" spans="1:4" x14ac:dyDescent="0.4">
      <c r="A96" s="2"/>
      <c r="B96" s="1"/>
      <c r="C96" s="1"/>
      <c r="D96" s="1"/>
    </row>
    <row r="97" spans="1:4" x14ac:dyDescent="0.4">
      <c r="A97" s="2"/>
      <c r="B97" s="1"/>
      <c r="C97" s="1"/>
      <c r="D97" s="1"/>
    </row>
    <row r="98" spans="1:4" x14ac:dyDescent="0.4">
      <c r="A98" s="2"/>
      <c r="B98" s="1"/>
      <c r="C98" s="1"/>
      <c r="D98" s="1"/>
    </row>
    <row r="99" spans="1:4" x14ac:dyDescent="0.4">
      <c r="A99" s="2"/>
      <c r="B99" s="1"/>
      <c r="C99" s="1"/>
      <c r="D99" s="1"/>
    </row>
    <row r="100" spans="1:4" x14ac:dyDescent="0.4">
      <c r="A100" s="2"/>
      <c r="B100" s="1"/>
      <c r="C100" s="1"/>
      <c r="D100" s="1"/>
    </row>
    <row r="101" spans="1:4" x14ac:dyDescent="0.4">
      <c r="A101" s="2"/>
      <c r="B101" s="1"/>
      <c r="C101" s="1"/>
      <c r="D101" s="1"/>
    </row>
    <row r="102" spans="1:4" x14ac:dyDescent="0.4">
      <c r="A102" s="2"/>
      <c r="B102" s="1"/>
      <c r="C102" s="1"/>
      <c r="D102" s="1"/>
    </row>
    <row r="103" spans="1:4" x14ac:dyDescent="0.4">
      <c r="A103" s="2"/>
      <c r="B103" s="1"/>
      <c r="C103" s="1"/>
      <c r="D103" s="1"/>
    </row>
    <row r="104" spans="1:4" x14ac:dyDescent="0.4">
      <c r="A104" s="2"/>
      <c r="B104" s="1"/>
      <c r="C104" s="1"/>
      <c r="D104" s="1"/>
    </row>
    <row r="105" spans="1:4" x14ac:dyDescent="0.4">
      <c r="A105" s="2"/>
      <c r="B105" s="1"/>
      <c r="C105" s="1"/>
      <c r="D105" s="1"/>
    </row>
    <row r="106" spans="1:4" x14ac:dyDescent="0.4">
      <c r="A106" s="2"/>
      <c r="B106" s="1"/>
      <c r="C106" s="1"/>
      <c r="D106" s="1"/>
    </row>
    <row r="107" spans="1:4" x14ac:dyDescent="0.4">
      <c r="A107" s="2"/>
      <c r="B107" s="1"/>
      <c r="C107" s="1"/>
      <c r="D107" s="1"/>
    </row>
    <row r="108" spans="1:4" x14ac:dyDescent="0.4">
      <c r="A108" s="2"/>
      <c r="B108" s="1"/>
      <c r="C108" s="1"/>
      <c r="D108" s="1"/>
    </row>
    <row r="109" spans="1:4" x14ac:dyDescent="0.4">
      <c r="A109" s="2"/>
      <c r="B109" s="1"/>
      <c r="C109" s="1"/>
      <c r="D109" s="1"/>
    </row>
    <row r="110" spans="1:4" x14ac:dyDescent="0.4">
      <c r="A110" s="2"/>
      <c r="B110" s="1"/>
      <c r="C110" s="1"/>
      <c r="D110" s="1"/>
    </row>
    <row r="111" spans="1:4" x14ac:dyDescent="0.4">
      <c r="A111" s="2"/>
      <c r="B111" s="1"/>
      <c r="C111" s="1"/>
      <c r="D111" s="1"/>
    </row>
    <row r="112" spans="1:4" x14ac:dyDescent="0.4">
      <c r="A112" s="2"/>
      <c r="B112" s="1"/>
      <c r="C112" s="1"/>
      <c r="D112" s="1"/>
    </row>
    <row r="113" spans="1:4" x14ac:dyDescent="0.4">
      <c r="A113" s="2"/>
      <c r="B113" s="1"/>
      <c r="C113" s="1"/>
      <c r="D113" s="1"/>
    </row>
    <row r="114" spans="1:4" x14ac:dyDescent="0.4">
      <c r="A114" s="2"/>
      <c r="B114" s="1"/>
      <c r="C114" s="1"/>
      <c r="D114" s="1"/>
    </row>
    <row r="115" spans="1:4" x14ac:dyDescent="0.4">
      <c r="A115" s="2"/>
      <c r="B115" s="1"/>
      <c r="C115" s="1"/>
      <c r="D115" s="1"/>
    </row>
    <row r="116" spans="1:4" x14ac:dyDescent="0.4">
      <c r="A116" s="2"/>
      <c r="B116" s="1"/>
      <c r="C116" s="1"/>
      <c r="D116" s="1"/>
    </row>
    <row r="117" spans="1:4" x14ac:dyDescent="0.4">
      <c r="A117" s="2"/>
      <c r="B117" s="1"/>
      <c r="C117" s="1"/>
      <c r="D117" s="1"/>
    </row>
    <row r="118" spans="1:4" x14ac:dyDescent="0.4">
      <c r="A118" s="2"/>
      <c r="B118" s="1"/>
      <c r="C118" s="1"/>
      <c r="D118" s="1"/>
    </row>
    <row r="119" spans="1:4" x14ac:dyDescent="0.4">
      <c r="A119" s="2"/>
      <c r="B119" s="1"/>
      <c r="C119" s="1"/>
      <c r="D119" s="1"/>
    </row>
    <row r="120" spans="1:4" x14ac:dyDescent="0.4">
      <c r="A120" s="2"/>
      <c r="B120" s="1"/>
      <c r="C120" s="1"/>
      <c r="D120" s="1"/>
    </row>
    <row r="121" spans="1:4" x14ac:dyDescent="0.4">
      <c r="A121" s="2"/>
      <c r="B121" s="1"/>
      <c r="C121" s="1"/>
      <c r="D121" s="1"/>
    </row>
    <row r="122" spans="1:4" x14ac:dyDescent="0.4">
      <c r="A122" s="2"/>
      <c r="B122" s="1"/>
      <c r="C122" s="1"/>
      <c r="D122" s="1"/>
    </row>
  </sheetData>
  <autoFilter ref="K1:K122" xr:uid="{00000000-0009-0000-0000-000000000000}"/>
  <mergeCells count="30">
    <mergeCell ref="A1:M1"/>
    <mergeCell ref="A2:M2"/>
    <mergeCell ref="A3:A4"/>
    <mergeCell ref="B3:B4"/>
    <mergeCell ref="C3:C4"/>
    <mergeCell ref="D3:D4"/>
    <mergeCell ref="E3:E4"/>
    <mergeCell ref="F3:F4"/>
    <mergeCell ref="G3:G4"/>
    <mergeCell ref="H3:I4"/>
    <mergeCell ref="E48:L48"/>
    <mergeCell ref="N3:N4"/>
    <mergeCell ref="U3:U4"/>
    <mergeCell ref="V3:V4"/>
    <mergeCell ref="W3:W4"/>
    <mergeCell ref="J3:M4"/>
    <mergeCell ref="O3:O4"/>
    <mergeCell ref="Q3:Q4"/>
    <mergeCell ref="R3:R4"/>
    <mergeCell ref="S3:S4"/>
    <mergeCell ref="T3:T4"/>
    <mergeCell ref="P3:P4"/>
    <mergeCell ref="AA3:AA4"/>
    <mergeCell ref="AB3:AB4"/>
    <mergeCell ref="AC3:AC4"/>
    <mergeCell ref="AD3:AD4"/>
    <mergeCell ref="A7:B7"/>
    <mergeCell ref="X3:X4"/>
    <mergeCell ref="Y3:Y4"/>
    <mergeCell ref="Z3:Z4"/>
  </mergeCells>
  <printOptions horizontalCentered="1"/>
  <pageMargins left="0.23622047244094491" right="0.23622047244094491" top="0" bottom="0" header="0.31496062992125984" footer="0.31496062992125984"/>
  <pageSetup scale="37" orientation="landscape" r:id="rId1"/>
  <headerFooter>
    <oddFooter>&amp;R2025 IMPLAN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IMPLAN MINISTRACIONES 2024</vt:lpstr>
      <vt:lpstr>IMPLAN MINISTRACIONES 2024 (2)</vt:lpstr>
      <vt:lpstr>'IMPLAN MINISTRACIONES 2024'!Títulos_a_imprimir</vt:lpstr>
      <vt:lpstr>'IMPLAN MINISTRACIONES 2024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Gabriela Mendez Ramirez</dc:creator>
  <cp:lastModifiedBy>Sara Mendez</cp:lastModifiedBy>
  <cp:lastPrinted>2025-04-30T19:16:59Z</cp:lastPrinted>
  <dcterms:created xsi:type="dcterms:W3CDTF">2024-10-07T21:09:50Z</dcterms:created>
  <dcterms:modified xsi:type="dcterms:W3CDTF">2025-04-30T19:17:24Z</dcterms:modified>
</cp:coreProperties>
</file>